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90FB2B2B-D8B9-4934-9BBA-1B5722D9733A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'!$A$7:$P$42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'!$A$1:$P$48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M41" i="12" l="1"/>
  <c r="F41" i="12"/>
  <c r="D41" i="12"/>
  <c r="M35" i="12"/>
  <c r="F35" i="12"/>
  <c r="D35" i="12"/>
  <c r="M27" i="12"/>
  <c r="F27" i="12"/>
  <c r="D27" i="12"/>
  <c r="M20" i="12"/>
  <c r="F20" i="12"/>
  <c r="D20" i="12"/>
  <c r="D13" i="12"/>
  <c r="M13" i="12"/>
  <c r="F13" i="12"/>
  <c r="D36" i="12" l="1"/>
  <c r="D38" i="12"/>
  <c r="D31" i="12"/>
  <c r="D24" i="12"/>
  <c r="D17" i="12"/>
  <c r="D10" i="12"/>
  <c r="D32" i="12"/>
  <c r="D42" i="12"/>
  <c r="D34" i="12"/>
  <c r="D28" i="12"/>
  <c r="D21" i="12"/>
  <c r="D14" i="12"/>
  <c r="F42" i="12"/>
  <c r="F34" i="12"/>
  <c r="F28" i="12"/>
  <c r="F21" i="12"/>
  <c r="F14" i="12"/>
  <c r="J42" i="12"/>
  <c r="I42" i="12"/>
  <c r="J34" i="12"/>
  <c r="I34" i="12"/>
  <c r="J28" i="12"/>
  <c r="I28" i="12"/>
  <c r="J21" i="12"/>
  <c r="I21" i="12"/>
  <c r="J14" i="12"/>
  <c r="I14" i="12"/>
  <c r="D22" i="12"/>
  <c r="D15" i="12"/>
  <c r="D8" i="12"/>
  <c r="D29" i="12"/>
  <c r="M39" i="12" l="1"/>
  <c r="J39" i="12"/>
  <c r="I39" i="12"/>
  <c r="M32" i="12"/>
  <c r="J32" i="12"/>
  <c r="I32" i="12"/>
  <c r="M25" i="12"/>
  <c r="J25" i="12"/>
  <c r="I25" i="12"/>
  <c r="M18" i="12"/>
  <c r="J18" i="12"/>
  <c r="I18" i="12"/>
  <c r="M11" i="12"/>
  <c r="J11" i="12"/>
  <c r="I11" i="12"/>
  <c r="F38" i="12"/>
  <c r="F24" i="12"/>
  <c r="L38" i="12"/>
  <c r="K38" i="12"/>
  <c r="D9" i="12" l="1"/>
  <c r="D37" i="12"/>
  <c r="D30" i="12"/>
  <c r="D23" i="12"/>
  <c r="D16" i="12"/>
  <c r="L36" i="12" l="1"/>
  <c r="L29" i="12"/>
  <c r="L22" i="12"/>
  <c r="L15" i="12"/>
  <c r="L8" i="12"/>
  <c r="F36" i="12" l="1"/>
  <c r="F29" i="12"/>
  <c r="F22" i="12"/>
  <c r="F8" i="12"/>
  <c r="F15" i="12"/>
  <c r="K8" i="12"/>
  <c r="D12" i="12"/>
  <c r="D11" i="12"/>
  <c r="D25" i="12"/>
  <c r="D40" i="12"/>
  <c r="D19" i="12"/>
  <c r="P40" i="12" l="1"/>
  <c r="N40" i="12"/>
  <c r="P33" i="12"/>
  <c r="N33" i="12"/>
  <c r="P26" i="12"/>
  <c r="N26" i="12"/>
  <c r="P19" i="12"/>
  <c r="N19" i="12"/>
  <c r="P12" i="12"/>
  <c r="N12" i="12"/>
  <c r="F40" i="12"/>
  <c r="F33" i="12"/>
  <c r="F26" i="12"/>
  <c r="F19" i="12"/>
  <c r="F12" i="12"/>
  <c r="F37" i="12"/>
  <c r="F30" i="12"/>
  <c r="F23" i="12"/>
  <c r="F16" i="12"/>
  <c r="F9" i="12"/>
  <c r="O37" i="12"/>
  <c r="O30" i="12"/>
  <c r="O23" i="12"/>
  <c r="O16" i="12"/>
  <c r="O9" i="12"/>
  <c r="F11" i="12" l="1"/>
  <c r="L10" i="12" l="1"/>
  <c r="K10" i="12"/>
  <c r="L31" i="12"/>
  <c r="K31" i="12"/>
  <c r="L24" i="12"/>
  <c r="K24" i="12"/>
  <c r="L17" i="12"/>
  <c r="K17" i="12"/>
  <c r="F17" i="12"/>
  <c r="D33" i="12" l="1"/>
  <c r="D26" i="12"/>
  <c r="D39" i="12"/>
  <c r="F10" i="12" l="1"/>
  <c r="K36" i="12" l="1"/>
  <c r="F39" i="12"/>
  <c r="K29" i="12"/>
  <c r="F32" i="12"/>
  <c r="K22" i="12"/>
  <c r="F25" i="12"/>
  <c r="F31" i="12"/>
  <c r="K15" i="12"/>
  <c r="F18" i="12"/>
  <c r="D18" i="12"/>
</calcChain>
</file>

<file path=xl/sharedStrings.xml><?xml version="1.0" encoding="utf-8"?>
<sst xmlns="http://schemas.openxmlformats.org/spreadsheetml/2006/main" count="424" uniqueCount="96">
  <si>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</si>
  <si>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</si>
  <si>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</si>
  <si>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</si>
  <si>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</si>
  <si>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</si>
  <si>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</si>
  <si>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</si>
  <si>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</si>
  <si>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</si>
  <si>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</si>
  <si>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</si>
  <si>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</si>
  <si>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</si>
  <si>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</si>
  <si>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</si>
  <si>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</si>
  <si>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</si>
  <si>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</si>
  <si>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</si>
  <si>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</si>
  <si>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</si>
  <si>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</si>
  <si>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</si>
  <si>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</si>
  <si>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</si>
  <si>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</si>
  <si>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</si>
  <si>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</si>
  <si>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</si>
  <si>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</si>
  <si>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</si>
  <si>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</si>
  <si>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</si>
  <si>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</si>
  <si>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323</t>
    <phoneticPr fontId="22" type="noConversion"/>
  </si>
  <si>
    <t>14:00</t>
    <phoneticPr fontId="22" type="noConversion"/>
  </si>
  <si>
    <t>WAN HAI 328</t>
    <phoneticPr fontId="22" type="noConversion"/>
  </si>
  <si>
    <t>WAN HAI 327</t>
    <phoneticPr fontId="22" type="noConversion"/>
  </si>
  <si>
    <t>TS LIANYUNGANG</t>
    <phoneticPr fontId="22" type="noConversion"/>
  </si>
  <si>
    <t>WAN HAI 365</t>
    <phoneticPr fontId="22" type="noConversion"/>
  </si>
  <si>
    <t>TS PENANG</t>
    <phoneticPr fontId="22" type="noConversion"/>
  </si>
  <si>
    <t>TS KOBE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</si>
  <si>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</si>
  <si>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</si>
  <si>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</si>
  <si>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</si>
  <si>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</si>
  <si>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</si>
  <si>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IAL(JTH)</t>
    <phoneticPr fontId="22" type="noConversion"/>
  </si>
  <si>
    <t>WAN HAI 376</t>
    <phoneticPr fontId="22" type="noConversion"/>
  </si>
  <si>
    <t>WAN HAI 356</t>
    <phoneticPr fontId="22" type="noConversion"/>
  </si>
  <si>
    <t>TS SHENZHEN</t>
    <phoneticPr fontId="22" type="noConversion"/>
  </si>
  <si>
    <t>24022N</t>
    <phoneticPr fontId="22" type="noConversion"/>
  </si>
  <si>
    <t>24021N</t>
    <phoneticPr fontId="22" type="noConversion"/>
  </si>
  <si>
    <t>OOCL (KTX4)</t>
    <phoneticPr fontId="23" type="noConversion"/>
  </si>
  <si>
    <t>N043</t>
    <phoneticPr fontId="22" type="noConversion"/>
  </si>
  <si>
    <t>24023N</t>
    <phoneticPr fontId="22" type="noConversion"/>
  </si>
  <si>
    <t>24024N</t>
    <phoneticPr fontId="22" type="noConversion"/>
  </si>
  <si>
    <t>12:00</t>
    <phoneticPr fontId="22" type="noConversion"/>
  </si>
  <si>
    <t>N044</t>
    <phoneticPr fontId="22" type="noConversion"/>
  </si>
  <si>
    <t>INTERASIA TRANSFORM</t>
    <phoneticPr fontId="22" type="noConversion"/>
  </si>
  <si>
    <t>24019N</t>
    <phoneticPr fontId="22" type="noConversion"/>
  </si>
  <si>
    <t>24020N</t>
    <phoneticPr fontId="22" type="noConversion"/>
  </si>
  <si>
    <t>308N</t>
    <phoneticPr fontId="22" type="noConversion"/>
  </si>
  <si>
    <t>24025N</t>
    <phoneticPr fontId="22" type="noConversion"/>
  </si>
  <si>
    <t>SPECTRUM N</t>
    <phoneticPr fontId="22" type="noConversion"/>
  </si>
  <si>
    <t>064N</t>
    <phoneticPr fontId="22" type="noConversion"/>
  </si>
  <si>
    <t>DECEMBER, 2024  - CFS HONG KONG SAILING SCHEDULE</t>
    <phoneticPr fontId="23" type="noConversion"/>
  </si>
  <si>
    <t>N036</t>
    <phoneticPr fontId="22" type="noConversion"/>
  </si>
  <si>
    <t>N022</t>
    <phoneticPr fontId="22" type="noConversion"/>
  </si>
  <si>
    <t>N006</t>
    <phoneticPr fontId="22" type="noConversion"/>
  </si>
  <si>
    <t>N045</t>
    <phoneticPr fontId="22" type="noConversion"/>
  </si>
  <si>
    <t>N003</t>
    <phoneticPr fontId="22" type="noConversion"/>
  </si>
  <si>
    <t>N046</t>
    <phoneticPr fontId="22" type="noConversion"/>
  </si>
  <si>
    <t>N110</t>
    <phoneticPr fontId="22" type="noConversion"/>
  </si>
  <si>
    <t>N052</t>
    <phoneticPr fontId="22" type="noConversion"/>
  </si>
  <si>
    <t>N111</t>
    <phoneticPr fontId="22" type="noConversion"/>
  </si>
  <si>
    <t>N053</t>
    <phoneticPr fontId="22" type="noConversion"/>
  </si>
  <si>
    <t>N112</t>
    <phoneticPr fontId="22" type="noConversion"/>
  </si>
  <si>
    <t>WAN HAI 289</t>
    <phoneticPr fontId="22" type="noConversion"/>
  </si>
  <si>
    <t>ASTRAIOS</t>
    <phoneticPr fontId="22" type="noConversion"/>
  </si>
  <si>
    <t>24012N</t>
    <phoneticPr fontId="22" type="noConversion"/>
  </si>
  <si>
    <t>309N</t>
    <phoneticPr fontId="22" type="noConversion"/>
  </si>
  <si>
    <t>24013N</t>
    <phoneticPr fontId="22" type="noConversion"/>
  </si>
  <si>
    <t>310N</t>
    <phoneticPr fontId="22" type="noConversion"/>
  </si>
  <si>
    <t>24026N</t>
    <phoneticPr fontId="22" type="noConversion"/>
  </si>
  <si>
    <t>TS CHIBA</t>
    <phoneticPr fontId="22" type="noConversion"/>
  </si>
  <si>
    <t>24027N</t>
    <phoneticPr fontId="22" type="noConversion"/>
  </si>
  <si>
    <t>063N</t>
    <phoneticPr fontId="22" type="noConversion"/>
  </si>
  <si>
    <t>136N</t>
    <phoneticPr fontId="22" type="noConversion"/>
  </si>
  <si>
    <t>025N</t>
    <phoneticPr fontId="22" type="noConversion"/>
  </si>
  <si>
    <t>137N</t>
    <phoneticPr fontId="22" type="noConversion"/>
  </si>
  <si>
    <t>17:00</t>
    <phoneticPr fontId="22" type="noConversion"/>
  </si>
  <si>
    <t xml:space="preserve">Remark  : </t>
    <phoneticPr fontId="22" type="noConversion"/>
  </si>
  <si>
    <t>Hong Kong Public Holiday on 25 &amp; 26 DEC, 2024 and 1, 29 - 31 Jan,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</si>
</sst>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8" fillId="0" borderId="0"/>
    <xf numFmtId="193" fontId="78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9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1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4" fillId="5" borderId="0" applyNumberFormat="0" applyBorder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210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3" fontId="47" fillId="0" borderId="0"/>
    <xf numFmtId="193" fontId="95" fillId="0" borderId="0" applyNumberFormat="0" applyFill="0" applyBorder="0" applyAlignment="0" applyProtection="0">
      <alignment vertical="top"/>
      <protection locked="0"/>
    </xf>
    <xf numFmtId="193" fontId="90" fillId="0" borderId="0" applyNumberFormat="0" applyFill="0" applyBorder="0" applyAlignment="0" applyProtection="0">
      <alignment vertical="center"/>
    </xf>
    <xf numFmtId="193" fontId="42" fillId="0" borderId="0"/>
    <xf numFmtId="193" fontId="91" fillId="0" borderId="0" applyNumberFormat="0" applyFill="0" applyBorder="0" applyAlignment="0" applyProtection="0">
      <alignment vertical="top"/>
      <protection locked="0"/>
    </xf>
    <xf numFmtId="193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9" fillId="0" borderId="0"/>
    <xf numFmtId="193" fontId="94" fillId="0" borderId="0" applyNumberFormat="0" applyFill="0" applyBorder="0" applyAlignment="0" applyProtection="0">
      <alignment vertical="center"/>
    </xf>
    <xf numFmtId="211" fontId="88" fillId="0" borderId="0" applyFont="0" applyFill="0" applyBorder="0" applyAlignment="0" applyProtection="0"/>
    <xf numFmtId="212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204" fontId="88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2" fillId="0" borderId="0" applyFont="0" applyFill="0" applyBorder="0" applyAlignment="0" applyProtection="0"/>
    <xf numFmtId="204" fontId="92" fillId="0" borderId="0" applyFont="0" applyFill="0" applyBorder="0" applyAlignment="0" applyProtection="0"/>
    <xf numFmtId="193" fontId="93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3" fillId="0" borderId="0"/>
    <xf numFmtId="208" fontId="113" fillId="0" borderId="0"/>
    <xf numFmtId="208" fontId="113" fillId="0" borderId="0"/>
    <xf numFmtId="208" fontId="113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9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4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5" fillId="28" borderId="0" xfId="0" applyFont="1" applyFill="1" applyAlignment="1">
      <alignment horizontal="center"/>
    </xf>
    <xf numFmtId="178" fontId="74" fillId="28" borderId="0" xfId="0" applyFont="1" applyFill="1" applyAlignment="1">
      <alignment horizontal="left"/>
    </xf>
    <xf numFmtId="178" fontId="74" fillId="28" borderId="0" xfId="0" applyFont="1" applyFill="1" applyAlignment="1">
      <alignment horizontal="center" vertical="center"/>
    </xf>
    <xf numFmtId="178" fontId="70" fillId="0" borderId="0" xfId="0" applyFont="1" applyAlignment="1">
      <alignment horizontal="center"/>
    </xf>
    <xf numFmtId="15" fontId="103" fillId="2" borderId="0" xfId="0" applyNumberFormat="1" applyFont="1" applyFill="1" applyAlignment="1">
      <alignment horizontal="left"/>
    </xf>
    <xf numFmtId="178" fontId="70" fillId="0" borderId="0" xfId="0" applyFont="1" applyAlignment="1">
      <alignment horizontal="right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4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S12" sqref="S12"/>
    </sheetView>
  </sheetViews>
  <sheetFormatPr defaultColWidth="9.77734375" defaultRowHeight="15"/>
  <cols>
    <col min="1" max="1" width="11.109375" style="59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5" t="s">
        <v>23</v>
      </c>
      <c r="B1" s="65"/>
      <c r="C1" s="65"/>
      <c r="D1" s="65"/>
      <c r="E1" s="65"/>
      <c r="F1" s="67"/>
      <c r="G1" s="67"/>
      <c r="H1" s="67"/>
      <c r="I1" s="65"/>
      <c r="J1" s="67"/>
      <c r="K1" s="67"/>
      <c r="L1" s="67"/>
      <c r="M1" s="65"/>
      <c r="N1" s="65"/>
      <c r="O1" s="65"/>
      <c r="P1" s="65"/>
    </row>
    <row r="2" spans="1:16" s="3" customFormat="1" ht="18" customHeight="1">
      <c r="A2" s="70" t="s">
        <v>33</v>
      </c>
      <c r="B2" s="70"/>
      <c r="C2" s="70"/>
      <c r="D2" s="70"/>
      <c r="E2" s="70"/>
      <c r="F2" s="71"/>
      <c r="G2" s="71"/>
      <c r="H2" s="71"/>
      <c r="I2" s="70"/>
      <c r="J2" s="71"/>
      <c r="K2" s="71"/>
      <c r="L2" s="71"/>
      <c r="M2" s="70"/>
      <c r="N2" s="70"/>
      <c r="O2" s="70"/>
      <c r="P2" s="70"/>
    </row>
    <row r="3" spans="1:16" s="3" customFormat="1" ht="15.75" customHeight="1">
      <c r="A3" s="65" t="s">
        <v>68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3" customFormat="1" ht="16.5" customHeight="1">
      <c r="A4" s="55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6">
        <v>45614</v>
      </c>
      <c r="P4" s="66"/>
    </row>
    <row r="5" spans="1:16" ht="15.75">
      <c r="A5" s="56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8" t="s">
        <v>32</v>
      </c>
      <c r="E6" s="68"/>
      <c r="F6" s="69" t="s">
        <v>31</v>
      </c>
      <c r="G6" s="69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7" t="s">
        <v>20</v>
      </c>
      <c r="B7" s="9" t="s">
        <v>12</v>
      </c>
      <c r="C7" s="9" t="s">
        <v>13</v>
      </c>
      <c r="D7" s="68" t="s">
        <v>30</v>
      </c>
      <c r="E7" s="68"/>
      <c r="F7" s="69" t="s">
        <v>29</v>
      </c>
      <c r="G7" s="69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0" t="s">
        <v>55</v>
      </c>
      <c r="B8" s="4" t="s">
        <v>66</v>
      </c>
      <c r="C8" s="4" t="s">
        <v>89</v>
      </c>
      <c r="D8" s="37">
        <f>H8-4</f>
        <v>45623</v>
      </c>
      <c r="E8" s="36" t="s">
        <v>59</v>
      </c>
      <c r="F8" s="2">
        <f>H8-2</f>
        <v>45625</v>
      </c>
      <c r="G8" s="7" t="s">
        <v>18</v>
      </c>
      <c r="H8" s="47">
        <v>45627</v>
      </c>
      <c r="I8" s="52" t="s">
        <v>8</v>
      </c>
      <c r="J8" s="52" t="s">
        <v>8</v>
      </c>
      <c r="K8" s="52">
        <f>H8+4</f>
        <v>45631</v>
      </c>
      <c r="L8" s="52">
        <f>H8+5</f>
        <v>45632</v>
      </c>
      <c r="M8" s="52" t="s">
        <v>8</v>
      </c>
      <c r="N8" s="52" t="s">
        <v>8</v>
      </c>
      <c r="O8" s="52" t="s">
        <v>8</v>
      </c>
      <c r="P8" s="52" t="s">
        <v>8</v>
      </c>
    </row>
    <row r="9" spans="1:16" s="1" customFormat="1" ht="15.95" customHeight="1">
      <c r="A9" s="58" t="s">
        <v>22</v>
      </c>
      <c r="B9" s="4" t="s">
        <v>34</v>
      </c>
      <c r="C9" s="4" t="s">
        <v>56</v>
      </c>
      <c r="D9" s="36">
        <f>H9-6</f>
        <v>45623</v>
      </c>
      <c r="E9" s="36" t="s">
        <v>19</v>
      </c>
      <c r="F9" s="6">
        <f>H9-2</f>
        <v>45627</v>
      </c>
      <c r="G9" s="17" t="s">
        <v>18</v>
      </c>
      <c r="H9" s="47">
        <v>45629</v>
      </c>
      <c r="I9" s="52" t="s">
        <v>8</v>
      </c>
      <c r="J9" s="52" t="s">
        <v>8</v>
      </c>
      <c r="K9" s="52" t="s">
        <v>8</v>
      </c>
      <c r="L9" s="52" t="s">
        <v>8</v>
      </c>
      <c r="M9" s="52" t="s">
        <v>8</v>
      </c>
      <c r="N9" s="52" t="s">
        <v>8</v>
      </c>
      <c r="O9" s="52">
        <f>H9+9</f>
        <v>45638</v>
      </c>
      <c r="P9" s="2" t="s">
        <v>8</v>
      </c>
    </row>
    <row r="10" spans="1:16" s="1" customFormat="1" ht="15.95" customHeight="1">
      <c r="A10" s="50" t="s">
        <v>27</v>
      </c>
      <c r="B10" s="5" t="s">
        <v>45</v>
      </c>
      <c r="C10" s="4" t="s">
        <v>64</v>
      </c>
      <c r="D10" s="37">
        <f>H10-2</f>
        <v>45628</v>
      </c>
      <c r="E10" s="36" t="s">
        <v>19</v>
      </c>
      <c r="F10" s="6">
        <f>H10-1</f>
        <v>45629</v>
      </c>
      <c r="G10" s="17" t="s">
        <v>19</v>
      </c>
      <c r="H10" s="47">
        <v>45630</v>
      </c>
      <c r="I10" s="52" t="s">
        <v>8</v>
      </c>
      <c r="J10" s="52" t="s">
        <v>8</v>
      </c>
      <c r="K10" s="52">
        <f>H10+6</f>
        <v>45636</v>
      </c>
      <c r="L10" s="52">
        <f>H10+6</f>
        <v>45636</v>
      </c>
      <c r="M10" s="52" t="s">
        <v>8</v>
      </c>
      <c r="N10" s="52" t="s">
        <v>8</v>
      </c>
      <c r="O10" s="52" t="s">
        <v>8</v>
      </c>
      <c r="P10" s="2" t="s">
        <v>8</v>
      </c>
    </row>
    <row r="11" spans="1:16" s="1" customFormat="1" ht="15.95" customHeight="1">
      <c r="A11" s="58" t="s">
        <v>28</v>
      </c>
      <c r="B11" s="4" t="s">
        <v>42</v>
      </c>
      <c r="C11" s="4" t="s">
        <v>86</v>
      </c>
      <c r="D11" s="37">
        <f>H11-3</f>
        <v>45628</v>
      </c>
      <c r="E11" s="36" t="s">
        <v>7</v>
      </c>
      <c r="F11" s="17">
        <f>H11-1</f>
        <v>45630</v>
      </c>
      <c r="G11" s="17" t="s">
        <v>19</v>
      </c>
      <c r="H11" s="47">
        <v>45631</v>
      </c>
      <c r="I11" s="52">
        <f>H11+4</f>
        <v>45635</v>
      </c>
      <c r="J11" s="52">
        <f>H11+5</f>
        <v>45636</v>
      </c>
      <c r="K11" s="52" t="s">
        <v>8</v>
      </c>
      <c r="L11" s="52" t="s">
        <v>8</v>
      </c>
      <c r="M11" s="52">
        <f>H11+6</f>
        <v>45637</v>
      </c>
      <c r="N11" s="52" t="s">
        <v>8</v>
      </c>
      <c r="O11" s="52" t="s">
        <v>8</v>
      </c>
      <c r="P11" s="2" t="s">
        <v>8</v>
      </c>
    </row>
    <row r="12" spans="1:16" s="1" customFormat="1" ht="15.95" customHeight="1">
      <c r="A12" s="58" t="s">
        <v>49</v>
      </c>
      <c r="B12" s="5" t="s">
        <v>44</v>
      </c>
      <c r="C12" s="4" t="s">
        <v>75</v>
      </c>
      <c r="D12" s="37">
        <f>H12-4</f>
        <v>45628</v>
      </c>
      <c r="E12" s="36" t="s">
        <v>25</v>
      </c>
      <c r="F12" s="45">
        <f>H12-2</f>
        <v>45630</v>
      </c>
      <c r="G12" s="7" t="s">
        <v>18</v>
      </c>
      <c r="H12" s="47">
        <v>45632</v>
      </c>
      <c r="I12" s="52" t="s">
        <v>8</v>
      </c>
      <c r="J12" s="52" t="s">
        <v>8</v>
      </c>
      <c r="K12" s="52" t="s">
        <v>8</v>
      </c>
      <c r="L12" s="2" t="s">
        <v>8</v>
      </c>
      <c r="M12" s="2" t="s">
        <v>8</v>
      </c>
      <c r="N12" s="2">
        <f>H12+8</f>
        <v>45640</v>
      </c>
      <c r="O12" s="2" t="s">
        <v>10</v>
      </c>
      <c r="P12" s="2">
        <f>H12+8</f>
        <v>45640</v>
      </c>
    </row>
    <row r="13" spans="1:16" s="1" customFormat="1" ht="15.95" customHeight="1">
      <c r="A13" s="50" t="s">
        <v>26</v>
      </c>
      <c r="B13" s="19" t="s">
        <v>38</v>
      </c>
      <c r="C13" s="4" t="s">
        <v>72</v>
      </c>
      <c r="D13" s="37">
        <f>H13-3</f>
        <v>45629</v>
      </c>
      <c r="E13" s="36" t="s">
        <v>93</v>
      </c>
      <c r="F13" s="17">
        <f>H13-1</f>
        <v>45631</v>
      </c>
      <c r="G13" s="17" t="s">
        <v>19</v>
      </c>
      <c r="H13" s="47">
        <v>45632</v>
      </c>
      <c r="I13" s="52" t="s">
        <v>8</v>
      </c>
      <c r="J13" s="52" t="s">
        <v>8</v>
      </c>
      <c r="K13" s="52" t="s">
        <v>8</v>
      </c>
      <c r="L13" s="52" t="s">
        <v>8</v>
      </c>
      <c r="M13" s="52">
        <f>H13+7</f>
        <v>45639</v>
      </c>
      <c r="N13" s="52" t="s">
        <v>8</v>
      </c>
      <c r="O13" s="52" t="s">
        <v>8</v>
      </c>
      <c r="P13" s="2" t="s">
        <v>8</v>
      </c>
    </row>
    <row r="14" spans="1:16" s="1" customFormat="1" ht="15.95" customHeight="1">
      <c r="A14" s="58" t="s">
        <v>9</v>
      </c>
      <c r="B14" s="4" t="s">
        <v>39</v>
      </c>
      <c r="C14" s="4" t="s">
        <v>54</v>
      </c>
      <c r="D14" s="37">
        <f>H14-2</f>
        <v>45630</v>
      </c>
      <c r="E14" s="36" t="s">
        <v>19</v>
      </c>
      <c r="F14" s="17">
        <f>H14-0</f>
        <v>45632</v>
      </c>
      <c r="G14" s="17" t="s">
        <v>36</v>
      </c>
      <c r="H14" s="47">
        <v>45632</v>
      </c>
      <c r="I14" s="52">
        <f>H14+6</f>
        <v>45638</v>
      </c>
      <c r="J14" s="52">
        <f>H14+7</f>
        <v>45639</v>
      </c>
      <c r="K14" s="52" t="s">
        <v>8</v>
      </c>
      <c r="L14" s="52" t="s">
        <v>8</v>
      </c>
      <c r="M14" s="52" t="s">
        <v>8</v>
      </c>
      <c r="N14" s="52" t="s">
        <v>8</v>
      </c>
      <c r="O14" s="52" t="s">
        <v>8</v>
      </c>
      <c r="P14" s="2" t="s">
        <v>8</v>
      </c>
    </row>
    <row r="15" spans="1:16" s="1" customFormat="1" ht="15.95" customHeight="1">
      <c r="A15" s="50" t="s">
        <v>55</v>
      </c>
      <c r="B15" s="4" t="s">
        <v>46</v>
      </c>
      <c r="C15" s="4" t="s">
        <v>90</v>
      </c>
      <c r="D15" s="37">
        <f>H15-4</f>
        <v>45630</v>
      </c>
      <c r="E15" s="36" t="s">
        <v>59</v>
      </c>
      <c r="F15" s="2">
        <f>H15-2</f>
        <v>45632</v>
      </c>
      <c r="G15" s="7" t="s">
        <v>18</v>
      </c>
      <c r="H15" s="47">
        <v>45634</v>
      </c>
      <c r="I15" s="52" t="s">
        <v>8</v>
      </c>
      <c r="J15" s="52" t="s">
        <v>10</v>
      </c>
      <c r="K15" s="52">
        <f>H15+4</f>
        <v>45638</v>
      </c>
      <c r="L15" s="52">
        <f>H15+5</f>
        <v>45639</v>
      </c>
      <c r="M15" s="52" t="s">
        <v>8</v>
      </c>
      <c r="N15" s="52" t="s">
        <v>8</v>
      </c>
      <c r="O15" s="52" t="s">
        <v>8</v>
      </c>
      <c r="P15" s="2" t="s">
        <v>8</v>
      </c>
    </row>
    <row r="16" spans="1:16" s="1" customFormat="1" ht="15.95" customHeight="1">
      <c r="A16" s="58" t="s">
        <v>22</v>
      </c>
      <c r="B16" s="4" t="s">
        <v>35</v>
      </c>
      <c r="C16" s="46" t="s">
        <v>60</v>
      </c>
      <c r="D16" s="36">
        <f>H16-6</f>
        <v>45630</v>
      </c>
      <c r="E16" s="36" t="s">
        <v>48</v>
      </c>
      <c r="F16" s="6">
        <f>H16-2</f>
        <v>45634</v>
      </c>
      <c r="G16" s="17" t="s">
        <v>18</v>
      </c>
      <c r="H16" s="47">
        <v>45636</v>
      </c>
      <c r="I16" s="52" t="s">
        <v>8</v>
      </c>
      <c r="J16" s="52" t="s">
        <v>8</v>
      </c>
      <c r="K16" s="52" t="s">
        <v>8</v>
      </c>
      <c r="L16" s="52" t="s">
        <v>8</v>
      </c>
      <c r="M16" s="52" t="s">
        <v>8</v>
      </c>
      <c r="N16" s="52" t="s">
        <v>8</v>
      </c>
      <c r="O16" s="52">
        <f>H16+9</f>
        <v>45645</v>
      </c>
      <c r="P16" s="2" t="s">
        <v>8</v>
      </c>
    </row>
    <row r="17" spans="1:16" s="1" customFormat="1" ht="15.95" customHeight="1">
      <c r="A17" s="50" t="s">
        <v>27</v>
      </c>
      <c r="B17" s="5" t="s">
        <v>81</v>
      </c>
      <c r="C17" s="4" t="s">
        <v>82</v>
      </c>
      <c r="D17" s="37">
        <f>H17-2</f>
        <v>45635</v>
      </c>
      <c r="E17" s="36" t="s">
        <v>19</v>
      </c>
      <c r="F17" s="6">
        <f>H17-1</f>
        <v>45636</v>
      </c>
      <c r="G17" s="17" t="s">
        <v>25</v>
      </c>
      <c r="H17" s="47">
        <v>45637</v>
      </c>
      <c r="I17" s="52" t="s">
        <v>8</v>
      </c>
      <c r="J17" s="52" t="s">
        <v>8</v>
      </c>
      <c r="K17" s="52">
        <f>H17+6</f>
        <v>45643</v>
      </c>
      <c r="L17" s="52">
        <f>H17+6</f>
        <v>45643</v>
      </c>
      <c r="M17" s="52" t="s">
        <v>8</v>
      </c>
      <c r="N17" s="52" t="s">
        <v>8</v>
      </c>
      <c r="O17" s="52" t="s">
        <v>8</v>
      </c>
      <c r="P17" s="2" t="s">
        <v>8</v>
      </c>
    </row>
    <row r="18" spans="1:16" s="1" customFormat="1" ht="15.95" customHeight="1">
      <c r="A18" s="58" t="s">
        <v>28</v>
      </c>
      <c r="B18" s="4" t="s">
        <v>87</v>
      </c>
      <c r="C18" s="4" t="s">
        <v>62</v>
      </c>
      <c r="D18" s="37">
        <f>H18-3</f>
        <v>45635</v>
      </c>
      <c r="E18" s="36" t="s">
        <v>7</v>
      </c>
      <c r="F18" s="17">
        <f>H18-1</f>
        <v>45637</v>
      </c>
      <c r="G18" s="17" t="s">
        <v>19</v>
      </c>
      <c r="H18" s="47">
        <v>45638</v>
      </c>
      <c r="I18" s="52">
        <f>H18+4</f>
        <v>45642</v>
      </c>
      <c r="J18" s="52">
        <f>H18+5</f>
        <v>45643</v>
      </c>
      <c r="K18" s="52" t="s">
        <v>8</v>
      </c>
      <c r="L18" s="52" t="s">
        <v>8</v>
      </c>
      <c r="M18" s="52">
        <f>H18+6</f>
        <v>45644</v>
      </c>
      <c r="N18" s="52" t="s">
        <v>8</v>
      </c>
      <c r="O18" s="52" t="s">
        <v>8</v>
      </c>
      <c r="P18" s="2" t="s">
        <v>8</v>
      </c>
    </row>
    <row r="19" spans="1:16" s="1" customFormat="1" ht="15.95" customHeight="1">
      <c r="A19" s="58" t="s">
        <v>49</v>
      </c>
      <c r="B19" s="4" t="s">
        <v>80</v>
      </c>
      <c r="C19" s="4" t="s">
        <v>76</v>
      </c>
      <c r="D19" s="37">
        <f>H19-4</f>
        <v>45635</v>
      </c>
      <c r="E19" s="36" t="s">
        <v>25</v>
      </c>
      <c r="F19" s="45">
        <f>H19-2</f>
        <v>45637</v>
      </c>
      <c r="G19" s="7" t="s">
        <v>18</v>
      </c>
      <c r="H19" s="47">
        <v>45639</v>
      </c>
      <c r="I19" s="52" t="s">
        <v>8</v>
      </c>
      <c r="J19" s="52" t="s">
        <v>8</v>
      </c>
      <c r="K19" s="52" t="s">
        <v>8</v>
      </c>
      <c r="L19" s="52" t="s">
        <v>8</v>
      </c>
      <c r="M19" s="52" t="s">
        <v>8</v>
      </c>
      <c r="N19" s="2">
        <f>H19+8</f>
        <v>45647</v>
      </c>
      <c r="O19" s="2" t="s">
        <v>10</v>
      </c>
      <c r="P19" s="2">
        <f>H19+8</f>
        <v>45647</v>
      </c>
    </row>
    <row r="20" spans="1:16" s="43" customFormat="1" ht="15.95" customHeight="1">
      <c r="A20" s="50" t="s">
        <v>26</v>
      </c>
      <c r="B20" s="19" t="s">
        <v>37</v>
      </c>
      <c r="C20" s="4" t="s">
        <v>72</v>
      </c>
      <c r="D20" s="37">
        <f>H20-3</f>
        <v>45636</v>
      </c>
      <c r="E20" s="36" t="s">
        <v>93</v>
      </c>
      <c r="F20" s="17">
        <f>H20-1</f>
        <v>45638</v>
      </c>
      <c r="G20" s="17" t="s">
        <v>19</v>
      </c>
      <c r="H20" s="47">
        <v>45639</v>
      </c>
      <c r="I20" s="52" t="s">
        <v>8</v>
      </c>
      <c r="J20" s="52" t="s">
        <v>8</v>
      </c>
      <c r="K20" s="52" t="s">
        <v>8</v>
      </c>
      <c r="L20" s="52" t="s">
        <v>8</v>
      </c>
      <c r="M20" s="52">
        <f>H20+7</f>
        <v>45646</v>
      </c>
      <c r="N20" s="52" t="s">
        <v>8</v>
      </c>
      <c r="O20" s="52" t="s">
        <v>8</v>
      </c>
      <c r="P20" s="2" t="s">
        <v>8</v>
      </c>
    </row>
    <row r="21" spans="1:16" s="1" customFormat="1" ht="15.95" customHeight="1">
      <c r="A21" s="58" t="s">
        <v>9</v>
      </c>
      <c r="B21" s="4" t="s">
        <v>52</v>
      </c>
      <c r="C21" s="5" t="s">
        <v>65</v>
      </c>
      <c r="D21" s="37">
        <f>H21-2</f>
        <v>45637</v>
      </c>
      <c r="E21" s="36" t="s">
        <v>19</v>
      </c>
      <c r="F21" s="17">
        <f>H21-0</f>
        <v>45639</v>
      </c>
      <c r="G21" s="17" t="s">
        <v>36</v>
      </c>
      <c r="H21" s="47">
        <v>45639</v>
      </c>
      <c r="I21" s="52">
        <f>H21+6</f>
        <v>45645</v>
      </c>
      <c r="J21" s="52">
        <f>H21+7</f>
        <v>45646</v>
      </c>
      <c r="K21" s="52" t="s">
        <v>8</v>
      </c>
      <c r="L21" s="52" t="s">
        <v>8</v>
      </c>
      <c r="M21" s="52" t="s">
        <v>8</v>
      </c>
      <c r="N21" s="52" t="s">
        <v>8</v>
      </c>
      <c r="O21" s="52" t="s">
        <v>8</v>
      </c>
      <c r="P21" s="2" t="s">
        <v>8</v>
      </c>
    </row>
    <row r="22" spans="1:16" s="1" customFormat="1" ht="15.95" customHeight="1">
      <c r="A22" s="50" t="s">
        <v>55</v>
      </c>
      <c r="B22" s="4" t="s">
        <v>47</v>
      </c>
      <c r="C22" s="4" t="s">
        <v>91</v>
      </c>
      <c r="D22" s="37">
        <f>H22-4</f>
        <v>45637</v>
      </c>
      <c r="E22" s="36" t="s">
        <v>59</v>
      </c>
      <c r="F22" s="2">
        <f>H22-2</f>
        <v>45639</v>
      </c>
      <c r="G22" s="7" t="s">
        <v>18</v>
      </c>
      <c r="H22" s="47">
        <v>45641</v>
      </c>
      <c r="I22" s="52" t="s">
        <v>8</v>
      </c>
      <c r="J22" s="52" t="s">
        <v>8</v>
      </c>
      <c r="K22" s="52">
        <f>H22+4</f>
        <v>45645</v>
      </c>
      <c r="L22" s="52">
        <f>H22+5</f>
        <v>45646</v>
      </c>
      <c r="M22" s="52" t="s">
        <v>8</v>
      </c>
      <c r="N22" s="52" t="s">
        <v>8</v>
      </c>
      <c r="O22" s="52" t="s">
        <v>8</v>
      </c>
      <c r="P22" s="2" t="s">
        <v>8</v>
      </c>
    </row>
    <row r="23" spans="1:16" s="1" customFormat="1" ht="15.95" customHeight="1">
      <c r="A23" s="58" t="s">
        <v>22</v>
      </c>
      <c r="B23" s="4" t="s">
        <v>43</v>
      </c>
      <c r="C23" s="4" t="s">
        <v>69</v>
      </c>
      <c r="D23" s="36">
        <f>H23-6</f>
        <v>45637</v>
      </c>
      <c r="E23" s="36" t="s">
        <v>19</v>
      </c>
      <c r="F23" s="6">
        <f>H23-2</f>
        <v>45641</v>
      </c>
      <c r="G23" s="17" t="s">
        <v>18</v>
      </c>
      <c r="H23" s="47">
        <v>45643</v>
      </c>
      <c r="I23" s="52" t="s">
        <v>8</v>
      </c>
      <c r="J23" s="52" t="s">
        <v>8</v>
      </c>
      <c r="K23" s="52" t="s">
        <v>8</v>
      </c>
      <c r="L23" s="52" t="s">
        <v>8</v>
      </c>
      <c r="M23" s="52" t="s">
        <v>8</v>
      </c>
      <c r="N23" s="52" t="s">
        <v>8</v>
      </c>
      <c r="O23" s="52">
        <f>H23+9</f>
        <v>45652</v>
      </c>
      <c r="P23" s="2" t="s">
        <v>8</v>
      </c>
    </row>
    <row r="24" spans="1:16" s="1" customFormat="1" ht="15.95" customHeight="1">
      <c r="A24" s="50" t="s">
        <v>27</v>
      </c>
      <c r="B24" s="5" t="s">
        <v>45</v>
      </c>
      <c r="C24" s="4" t="s">
        <v>83</v>
      </c>
      <c r="D24" s="37">
        <f>H24-2</f>
        <v>45642</v>
      </c>
      <c r="E24" s="36" t="s">
        <v>19</v>
      </c>
      <c r="F24" s="6">
        <f>H24-1</f>
        <v>45643</v>
      </c>
      <c r="G24" s="17" t="s">
        <v>19</v>
      </c>
      <c r="H24" s="47">
        <v>45644</v>
      </c>
      <c r="I24" s="52" t="s">
        <v>8</v>
      </c>
      <c r="J24" s="52" t="s">
        <v>8</v>
      </c>
      <c r="K24" s="52">
        <f>H24+6</f>
        <v>45650</v>
      </c>
      <c r="L24" s="52">
        <f>H24+6</f>
        <v>45650</v>
      </c>
      <c r="M24" s="52" t="s">
        <v>8</v>
      </c>
      <c r="N24" s="52" t="s">
        <v>8</v>
      </c>
      <c r="O24" s="52" t="s">
        <v>8</v>
      </c>
      <c r="P24" s="2" t="s">
        <v>8</v>
      </c>
    </row>
    <row r="25" spans="1:16" s="1" customFormat="1" ht="15.95" customHeight="1">
      <c r="A25" s="58" t="s">
        <v>28</v>
      </c>
      <c r="B25" s="4" t="s">
        <v>41</v>
      </c>
      <c r="C25" s="4" t="s">
        <v>58</v>
      </c>
      <c r="D25" s="37">
        <f>H25-3</f>
        <v>45642</v>
      </c>
      <c r="E25" s="36" t="s">
        <v>7</v>
      </c>
      <c r="F25" s="17">
        <f>H25-1</f>
        <v>45644</v>
      </c>
      <c r="G25" s="17" t="s">
        <v>19</v>
      </c>
      <c r="H25" s="47">
        <v>45645</v>
      </c>
      <c r="I25" s="52">
        <f>H25+4</f>
        <v>45649</v>
      </c>
      <c r="J25" s="52">
        <f>H25+5</f>
        <v>45650</v>
      </c>
      <c r="K25" s="52" t="s">
        <v>8</v>
      </c>
      <c r="L25" s="52" t="s">
        <v>8</v>
      </c>
      <c r="M25" s="52">
        <f>H25+6</f>
        <v>45651</v>
      </c>
      <c r="N25" s="52" t="s">
        <v>8</v>
      </c>
      <c r="O25" s="52" t="s">
        <v>8</v>
      </c>
      <c r="P25" s="2" t="s">
        <v>8</v>
      </c>
    </row>
    <row r="26" spans="1:16" s="1" customFormat="1" ht="15.95" customHeight="1">
      <c r="A26" s="58" t="s">
        <v>49</v>
      </c>
      <c r="B26" s="5" t="s">
        <v>44</v>
      </c>
      <c r="C26" s="4" t="s">
        <v>77</v>
      </c>
      <c r="D26" s="37">
        <f>H26-4</f>
        <v>45642</v>
      </c>
      <c r="E26" s="36" t="s">
        <v>25</v>
      </c>
      <c r="F26" s="45">
        <f>H26-2</f>
        <v>45644</v>
      </c>
      <c r="G26" s="7" t="s">
        <v>18</v>
      </c>
      <c r="H26" s="47">
        <v>45646</v>
      </c>
      <c r="I26" s="52" t="s">
        <v>8</v>
      </c>
      <c r="J26" s="52" t="s">
        <v>8</v>
      </c>
      <c r="K26" s="52" t="s">
        <v>8</v>
      </c>
      <c r="L26" s="52" t="s">
        <v>8</v>
      </c>
      <c r="M26" s="52" t="s">
        <v>8</v>
      </c>
      <c r="N26" s="2">
        <f>H26+8</f>
        <v>45654</v>
      </c>
      <c r="O26" s="2" t="s">
        <v>10</v>
      </c>
      <c r="P26" s="2">
        <f>H26+8</f>
        <v>45654</v>
      </c>
    </row>
    <row r="27" spans="1:16" s="1" customFormat="1" ht="15.95" customHeight="1">
      <c r="A27" s="50" t="s">
        <v>26</v>
      </c>
      <c r="B27" s="19" t="s">
        <v>40</v>
      </c>
      <c r="C27" s="4" t="s">
        <v>70</v>
      </c>
      <c r="D27" s="37">
        <f>H27-3</f>
        <v>45643</v>
      </c>
      <c r="E27" s="36" t="s">
        <v>93</v>
      </c>
      <c r="F27" s="17">
        <f>H27-1</f>
        <v>45645</v>
      </c>
      <c r="G27" s="17" t="s">
        <v>19</v>
      </c>
      <c r="H27" s="47">
        <v>45646</v>
      </c>
      <c r="I27" s="52" t="s">
        <v>8</v>
      </c>
      <c r="J27" s="52" t="s">
        <v>8</v>
      </c>
      <c r="K27" s="52" t="s">
        <v>8</v>
      </c>
      <c r="L27" s="52" t="s">
        <v>8</v>
      </c>
      <c r="M27" s="52">
        <f>H27+7</f>
        <v>45653</v>
      </c>
      <c r="N27" s="52" t="s">
        <v>8</v>
      </c>
      <c r="O27" s="52" t="s">
        <v>8</v>
      </c>
      <c r="P27" s="2" t="s">
        <v>8</v>
      </c>
    </row>
    <row r="28" spans="1:16" s="44" customFormat="1" ht="15.95" customHeight="1">
      <c r="A28" s="58" t="s">
        <v>9</v>
      </c>
      <c r="B28" s="4" t="s">
        <v>39</v>
      </c>
      <c r="C28" s="4" t="s">
        <v>53</v>
      </c>
      <c r="D28" s="37">
        <f>H28-2</f>
        <v>45644</v>
      </c>
      <c r="E28" s="36" t="s">
        <v>19</v>
      </c>
      <c r="F28" s="17">
        <f>H28-0</f>
        <v>45646</v>
      </c>
      <c r="G28" s="17" t="s">
        <v>36</v>
      </c>
      <c r="H28" s="47">
        <v>45646</v>
      </c>
      <c r="I28" s="52">
        <f>H28+6</f>
        <v>45652</v>
      </c>
      <c r="J28" s="52">
        <f>H28+7</f>
        <v>45653</v>
      </c>
      <c r="K28" s="52" t="s">
        <v>8</v>
      </c>
      <c r="L28" s="52" t="s">
        <v>8</v>
      </c>
      <c r="M28" s="52" t="s">
        <v>8</v>
      </c>
      <c r="N28" s="52" t="s">
        <v>8</v>
      </c>
      <c r="O28" s="52" t="s">
        <v>8</v>
      </c>
      <c r="P28" s="2" t="s">
        <v>8</v>
      </c>
    </row>
    <row r="29" spans="1:16" s="44" customFormat="1" ht="15.95" customHeight="1">
      <c r="A29" s="50" t="s">
        <v>55</v>
      </c>
      <c r="B29" s="4" t="s">
        <v>66</v>
      </c>
      <c r="C29" s="4" t="s">
        <v>67</v>
      </c>
      <c r="D29" s="37">
        <f>H29-4</f>
        <v>45644</v>
      </c>
      <c r="E29" s="36" t="s">
        <v>59</v>
      </c>
      <c r="F29" s="2">
        <f>H29-2</f>
        <v>45646</v>
      </c>
      <c r="G29" s="7" t="s">
        <v>18</v>
      </c>
      <c r="H29" s="47">
        <v>45648</v>
      </c>
      <c r="I29" s="52" t="s">
        <v>8</v>
      </c>
      <c r="J29" s="52" t="s">
        <v>8</v>
      </c>
      <c r="K29" s="52">
        <f>H29+4</f>
        <v>45652</v>
      </c>
      <c r="L29" s="52">
        <f>H29+5</f>
        <v>45653</v>
      </c>
      <c r="M29" s="52" t="s">
        <v>8</v>
      </c>
      <c r="N29" s="52" t="s">
        <v>8</v>
      </c>
      <c r="O29" s="52" t="s">
        <v>8</v>
      </c>
      <c r="P29" s="2" t="s">
        <v>8</v>
      </c>
    </row>
    <row r="30" spans="1:16" s="1" customFormat="1" ht="15.95" customHeight="1">
      <c r="A30" s="58" t="s">
        <v>22</v>
      </c>
      <c r="B30" s="4" t="s">
        <v>51</v>
      </c>
      <c r="C30" s="4" t="s">
        <v>70</v>
      </c>
      <c r="D30" s="36">
        <f>H30-6</f>
        <v>45644</v>
      </c>
      <c r="E30" s="36" t="s">
        <v>48</v>
      </c>
      <c r="F30" s="6">
        <f>H30-2</f>
        <v>45648</v>
      </c>
      <c r="G30" s="17" t="s">
        <v>18</v>
      </c>
      <c r="H30" s="47">
        <v>45650</v>
      </c>
      <c r="I30" s="52" t="s">
        <v>8</v>
      </c>
      <c r="J30" s="52" t="s">
        <v>8</v>
      </c>
      <c r="K30" s="52" t="s">
        <v>8</v>
      </c>
      <c r="L30" s="52" t="s">
        <v>8</v>
      </c>
      <c r="M30" s="52" t="s">
        <v>8</v>
      </c>
      <c r="N30" s="52" t="s">
        <v>8</v>
      </c>
      <c r="O30" s="52">
        <f>H30+9</f>
        <v>45659</v>
      </c>
      <c r="P30" s="2" t="s">
        <v>8</v>
      </c>
    </row>
    <row r="31" spans="1:16" s="1" customFormat="1" ht="15.95" customHeight="1">
      <c r="A31" s="50" t="s">
        <v>27</v>
      </c>
      <c r="B31" s="5" t="s">
        <v>81</v>
      </c>
      <c r="C31" s="4" t="s">
        <v>84</v>
      </c>
      <c r="D31" s="37">
        <f>H31-2</f>
        <v>45649</v>
      </c>
      <c r="E31" s="36" t="s">
        <v>19</v>
      </c>
      <c r="F31" s="6">
        <f>H31-1</f>
        <v>45650</v>
      </c>
      <c r="G31" s="17" t="s">
        <v>25</v>
      </c>
      <c r="H31" s="47">
        <v>45651</v>
      </c>
      <c r="I31" s="52" t="s">
        <v>8</v>
      </c>
      <c r="J31" s="52" t="s">
        <v>8</v>
      </c>
      <c r="K31" s="52">
        <f>H31+6</f>
        <v>45657</v>
      </c>
      <c r="L31" s="52">
        <f>H31+6</f>
        <v>45657</v>
      </c>
      <c r="M31" s="52" t="s">
        <v>8</v>
      </c>
      <c r="N31" s="52" t="s">
        <v>8</v>
      </c>
      <c r="O31" s="52" t="s">
        <v>8</v>
      </c>
      <c r="P31" s="2" t="s">
        <v>8</v>
      </c>
    </row>
    <row r="32" spans="1:16" s="1" customFormat="1" ht="15.95" customHeight="1">
      <c r="A32" s="58" t="s">
        <v>28</v>
      </c>
      <c r="B32" s="4" t="s">
        <v>42</v>
      </c>
      <c r="C32" s="4" t="s">
        <v>88</v>
      </c>
      <c r="D32" s="37">
        <f>H32-3</f>
        <v>45649</v>
      </c>
      <c r="E32" s="36" t="s">
        <v>7</v>
      </c>
      <c r="F32" s="17">
        <f>H32-1</f>
        <v>45651</v>
      </c>
      <c r="G32" s="17" t="s">
        <v>19</v>
      </c>
      <c r="H32" s="47">
        <v>45652</v>
      </c>
      <c r="I32" s="52">
        <f>H32+4</f>
        <v>45656</v>
      </c>
      <c r="J32" s="52">
        <f>H32+5</f>
        <v>45657</v>
      </c>
      <c r="K32" s="52" t="s">
        <v>8</v>
      </c>
      <c r="L32" s="52" t="s">
        <v>8</v>
      </c>
      <c r="M32" s="52">
        <f>H32+6</f>
        <v>45658</v>
      </c>
      <c r="N32" s="52" t="s">
        <v>8</v>
      </c>
      <c r="O32" s="52" t="s">
        <v>8</v>
      </c>
      <c r="P32" s="2" t="s">
        <v>8</v>
      </c>
    </row>
    <row r="33" spans="1:20" s="1" customFormat="1" ht="15.95" customHeight="1">
      <c r="A33" s="58" t="s">
        <v>49</v>
      </c>
      <c r="B33" s="4" t="s">
        <v>80</v>
      </c>
      <c r="C33" s="4" t="s">
        <v>78</v>
      </c>
      <c r="D33" s="37">
        <f>H33-4</f>
        <v>45649</v>
      </c>
      <c r="E33" s="36" t="s">
        <v>25</v>
      </c>
      <c r="F33" s="45">
        <f>H33-2</f>
        <v>45651</v>
      </c>
      <c r="G33" s="7" t="s">
        <v>18</v>
      </c>
      <c r="H33" s="47">
        <v>45653</v>
      </c>
      <c r="I33" s="52" t="s">
        <v>8</v>
      </c>
      <c r="J33" s="52" t="s">
        <v>8</v>
      </c>
      <c r="K33" s="52" t="s">
        <v>8</v>
      </c>
      <c r="L33" s="52" t="s">
        <v>8</v>
      </c>
      <c r="M33" s="52" t="s">
        <v>8</v>
      </c>
      <c r="N33" s="2">
        <f>H33+8</f>
        <v>45661</v>
      </c>
      <c r="O33" s="2" t="s">
        <v>10</v>
      </c>
      <c r="P33" s="2">
        <f>H33+8</f>
        <v>45661</v>
      </c>
    </row>
    <row r="34" spans="1:20" s="1" customFormat="1" ht="15.95" customHeight="1">
      <c r="A34" s="58" t="s">
        <v>9</v>
      </c>
      <c r="B34" s="4" t="s">
        <v>52</v>
      </c>
      <c r="C34" s="5" t="s">
        <v>86</v>
      </c>
      <c r="D34" s="54">
        <f>H34-4</f>
        <v>45649</v>
      </c>
      <c r="E34" s="36" t="s">
        <v>19</v>
      </c>
      <c r="F34" s="17">
        <f>H34-0</f>
        <v>45653</v>
      </c>
      <c r="G34" s="17" t="s">
        <v>36</v>
      </c>
      <c r="H34" s="47">
        <v>45653</v>
      </c>
      <c r="I34" s="52">
        <f>H34+6</f>
        <v>45659</v>
      </c>
      <c r="J34" s="52">
        <f>H34+7</f>
        <v>45660</v>
      </c>
      <c r="K34" s="52" t="s">
        <v>8</v>
      </c>
      <c r="L34" s="52" t="s">
        <v>8</v>
      </c>
      <c r="M34" s="52" t="s">
        <v>8</v>
      </c>
      <c r="N34" s="52" t="s">
        <v>8</v>
      </c>
      <c r="O34" s="52" t="s">
        <v>8</v>
      </c>
      <c r="P34" s="2" t="s">
        <v>8</v>
      </c>
    </row>
    <row r="35" spans="1:20" s="1" customFormat="1" ht="15.95" customHeight="1">
      <c r="A35" s="50" t="s">
        <v>26</v>
      </c>
      <c r="B35" s="19" t="s">
        <v>61</v>
      </c>
      <c r="C35" s="4" t="s">
        <v>73</v>
      </c>
      <c r="D35" s="37">
        <f>H35-3</f>
        <v>45650</v>
      </c>
      <c r="E35" s="36" t="s">
        <v>93</v>
      </c>
      <c r="F35" s="17">
        <f>H35-1</f>
        <v>45652</v>
      </c>
      <c r="G35" s="17" t="s">
        <v>19</v>
      </c>
      <c r="H35" s="47">
        <v>45653</v>
      </c>
      <c r="I35" s="52" t="s">
        <v>8</v>
      </c>
      <c r="J35" s="52" t="s">
        <v>8</v>
      </c>
      <c r="K35" s="52" t="s">
        <v>8</v>
      </c>
      <c r="L35" s="52" t="s">
        <v>8</v>
      </c>
      <c r="M35" s="52">
        <f>H35+7</f>
        <v>45660</v>
      </c>
      <c r="N35" s="52" t="s">
        <v>8</v>
      </c>
      <c r="O35" s="52" t="s">
        <v>8</v>
      </c>
      <c r="P35" s="2" t="s">
        <v>8</v>
      </c>
    </row>
    <row r="36" spans="1:20" s="1" customFormat="1" ht="15.95" customHeight="1">
      <c r="A36" s="50" t="s">
        <v>55</v>
      </c>
      <c r="B36" s="4" t="s">
        <v>46</v>
      </c>
      <c r="C36" s="4" t="s">
        <v>92</v>
      </c>
      <c r="D36" s="54">
        <f>H36-5</f>
        <v>45650</v>
      </c>
      <c r="E36" s="36" t="s">
        <v>59</v>
      </c>
      <c r="F36" s="2">
        <f>H36-2</f>
        <v>45653</v>
      </c>
      <c r="G36" s="7" t="s">
        <v>18</v>
      </c>
      <c r="H36" s="47">
        <v>45655</v>
      </c>
      <c r="I36" s="52" t="s">
        <v>8</v>
      </c>
      <c r="J36" s="52" t="s">
        <v>8</v>
      </c>
      <c r="K36" s="52">
        <f>H36+4</f>
        <v>45659</v>
      </c>
      <c r="L36" s="52">
        <f>H36+5</f>
        <v>45660</v>
      </c>
      <c r="M36" s="52" t="s">
        <v>8</v>
      </c>
      <c r="N36" s="52" t="s">
        <v>8</v>
      </c>
      <c r="O36" s="52" t="s">
        <v>8</v>
      </c>
      <c r="P36" s="52" t="s">
        <v>8</v>
      </c>
    </row>
    <row r="37" spans="1:20" s="1" customFormat="1" ht="15.95" customHeight="1">
      <c r="A37" s="58" t="s">
        <v>22</v>
      </c>
      <c r="B37" s="4" t="s">
        <v>50</v>
      </c>
      <c r="C37" s="4" t="s">
        <v>71</v>
      </c>
      <c r="D37" s="36">
        <f>H37-6</f>
        <v>45651</v>
      </c>
      <c r="E37" s="36" t="s">
        <v>48</v>
      </c>
      <c r="F37" s="6">
        <f>H37-2</f>
        <v>45655</v>
      </c>
      <c r="G37" s="17" t="s">
        <v>18</v>
      </c>
      <c r="H37" s="47">
        <v>45657</v>
      </c>
      <c r="I37" s="52" t="s">
        <v>8</v>
      </c>
      <c r="J37" s="52" t="s">
        <v>8</v>
      </c>
      <c r="K37" s="52" t="s">
        <v>8</v>
      </c>
      <c r="L37" s="52" t="s">
        <v>8</v>
      </c>
      <c r="M37" s="52" t="s">
        <v>8</v>
      </c>
      <c r="N37" s="52" t="s">
        <v>8</v>
      </c>
      <c r="O37" s="52">
        <f>H37+9</f>
        <v>45666</v>
      </c>
      <c r="P37" s="2" t="s">
        <v>8</v>
      </c>
    </row>
    <row r="38" spans="1:20" s="1" customFormat="1" ht="15.95" customHeight="1">
      <c r="A38" s="50" t="s">
        <v>27</v>
      </c>
      <c r="B38" s="5" t="s">
        <v>45</v>
      </c>
      <c r="C38" s="4" t="s">
        <v>85</v>
      </c>
      <c r="D38" s="37">
        <f>H38-2</f>
        <v>45656</v>
      </c>
      <c r="E38" s="36" t="s">
        <v>19</v>
      </c>
      <c r="F38" s="6">
        <f>H38-1</f>
        <v>45657</v>
      </c>
      <c r="G38" s="17" t="s">
        <v>19</v>
      </c>
      <c r="H38" s="47">
        <v>45658</v>
      </c>
      <c r="I38" s="52" t="s">
        <v>8</v>
      </c>
      <c r="J38" s="52" t="s">
        <v>8</v>
      </c>
      <c r="K38" s="52">
        <f>H38+6</f>
        <v>45664</v>
      </c>
      <c r="L38" s="52">
        <f>H38+6</f>
        <v>45664</v>
      </c>
      <c r="M38" s="52" t="s">
        <v>8</v>
      </c>
      <c r="N38" s="52" t="s">
        <v>8</v>
      </c>
      <c r="O38" s="52" t="s">
        <v>8</v>
      </c>
      <c r="P38" s="2" t="s">
        <v>8</v>
      </c>
    </row>
    <row r="39" spans="1:20" s="1" customFormat="1" ht="15.95" customHeight="1">
      <c r="A39" s="58" t="s">
        <v>28</v>
      </c>
      <c r="B39" s="4" t="s">
        <v>87</v>
      </c>
      <c r="C39" s="4" t="s">
        <v>63</v>
      </c>
      <c r="D39" s="37">
        <f>H39-3</f>
        <v>45656</v>
      </c>
      <c r="E39" s="36" t="s">
        <v>7</v>
      </c>
      <c r="F39" s="17">
        <f>H39-1</f>
        <v>45658</v>
      </c>
      <c r="G39" s="17" t="s">
        <v>19</v>
      </c>
      <c r="H39" s="47">
        <v>45659</v>
      </c>
      <c r="I39" s="52">
        <f>H39+4</f>
        <v>45663</v>
      </c>
      <c r="J39" s="52">
        <f>H39+5</f>
        <v>45664</v>
      </c>
      <c r="K39" s="52" t="s">
        <v>8</v>
      </c>
      <c r="L39" s="52" t="s">
        <v>8</v>
      </c>
      <c r="M39" s="52">
        <f>H39+6</f>
        <v>45665</v>
      </c>
      <c r="N39" s="52" t="s">
        <v>8</v>
      </c>
      <c r="O39" s="52" t="s">
        <v>8</v>
      </c>
      <c r="P39" s="2" t="s">
        <v>8</v>
      </c>
    </row>
    <row r="40" spans="1:20" s="1" customFormat="1" ht="15.95" customHeight="1">
      <c r="A40" s="58" t="s">
        <v>49</v>
      </c>
      <c r="B40" s="5" t="s">
        <v>44</v>
      </c>
      <c r="C40" s="4" t="s">
        <v>79</v>
      </c>
      <c r="D40" s="37">
        <f>H40-4</f>
        <v>45656</v>
      </c>
      <c r="E40" s="36" t="s">
        <v>25</v>
      </c>
      <c r="F40" s="45">
        <f>H40-2</f>
        <v>45658</v>
      </c>
      <c r="G40" s="7" t="s">
        <v>18</v>
      </c>
      <c r="H40" s="47">
        <v>45660</v>
      </c>
      <c r="I40" s="52" t="s">
        <v>8</v>
      </c>
      <c r="J40" s="52" t="s">
        <v>8</v>
      </c>
      <c r="K40" s="52" t="s">
        <v>8</v>
      </c>
      <c r="L40" s="2" t="s">
        <v>8</v>
      </c>
      <c r="M40" s="2" t="s">
        <v>8</v>
      </c>
      <c r="N40" s="2">
        <f>H40+8</f>
        <v>45668</v>
      </c>
      <c r="O40" s="2" t="s">
        <v>10</v>
      </c>
      <c r="P40" s="2">
        <f>H40+8</f>
        <v>45668</v>
      </c>
    </row>
    <row r="41" spans="1:20" s="1" customFormat="1" ht="15.95" customHeight="1">
      <c r="A41" s="50" t="s">
        <v>26</v>
      </c>
      <c r="B41" s="19" t="s">
        <v>38</v>
      </c>
      <c r="C41" s="4" t="s">
        <v>74</v>
      </c>
      <c r="D41" s="37">
        <f>H41-3</f>
        <v>45657</v>
      </c>
      <c r="E41" s="36" t="s">
        <v>93</v>
      </c>
      <c r="F41" s="17">
        <f>H41-1</f>
        <v>45659</v>
      </c>
      <c r="G41" s="17" t="s">
        <v>19</v>
      </c>
      <c r="H41" s="47">
        <v>45660</v>
      </c>
      <c r="I41" s="52" t="s">
        <v>8</v>
      </c>
      <c r="J41" s="52" t="s">
        <v>8</v>
      </c>
      <c r="K41" s="52" t="s">
        <v>8</v>
      </c>
      <c r="L41" s="52" t="s">
        <v>8</v>
      </c>
      <c r="M41" s="52">
        <f>H41+7</f>
        <v>45667</v>
      </c>
      <c r="N41" s="52" t="s">
        <v>8</v>
      </c>
      <c r="O41" s="52" t="s">
        <v>8</v>
      </c>
      <c r="P41" s="2" t="s">
        <v>8</v>
      </c>
    </row>
    <row r="42" spans="1:20" s="1" customFormat="1" ht="15.95" customHeight="1">
      <c r="A42" s="58" t="s">
        <v>9</v>
      </c>
      <c r="B42" s="4" t="s">
        <v>39</v>
      </c>
      <c r="C42" s="4" t="s">
        <v>57</v>
      </c>
      <c r="D42" s="54">
        <f>H42-3</f>
        <v>45657</v>
      </c>
      <c r="E42" s="36" t="s">
        <v>19</v>
      </c>
      <c r="F42" s="17">
        <f>H42-0</f>
        <v>45660</v>
      </c>
      <c r="G42" s="17" t="s">
        <v>36</v>
      </c>
      <c r="H42" s="47">
        <v>45660</v>
      </c>
      <c r="I42" s="52">
        <f>H42+6</f>
        <v>45666</v>
      </c>
      <c r="J42" s="52">
        <f>H42+7</f>
        <v>45667</v>
      </c>
      <c r="K42" s="52" t="s">
        <v>8</v>
      </c>
      <c r="L42" s="52" t="s">
        <v>8</v>
      </c>
      <c r="M42" s="52" t="s">
        <v>8</v>
      </c>
      <c r="N42" s="52" t="s">
        <v>8</v>
      </c>
      <c r="O42" s="52" t="s">
        <v>8</v>
      </c>
      <c r="P42" s="2" t="s">
        <v>8</v>
      </c>
    </row>
    <row r="43" spans="1:20" s="1" customFormat="1" ht="12">
      <c r="A43" s="4"/>
      <c r="B43" s="4"/>
      <c r="C43" s="9"/>
      <c r="D43" s="34"/>
      <c r="E43" s="34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3"/>
    </row>
    <row r="44" spans="1:20" s="44" customFormat="1" ht="12.95" customHeight="1">
      <c r="A44" s="63" t="s">
        <v>94</v>
      </c>
      <c r="B44" s="60" t="s">
        <v>95</v>
      </c>
      <c r="C44" s="61"/>
      <c r="D44" s="62"/>
      <c r="E44" s="62"/>
      <c r="F44" s="64"/>
      <c r="G44" s="49"/>
      <c r="H44" s="49"/>
      <c r="I44" s="49"/>
      <c r="J44" s="8"/>
      <c r="K44" s="51"/>
      <c r="L44" s="8"/>
      <c r="M44" s="8"/>
      <c r="N44" s="8"/>
      <c r="O44" s="8"/>
      <c r="P44" s="8"/>
      <c r="Q44" s="8"/>
      <c r="R44" s="8"/>
      <c r="S44" s="8"/>
      <c r="T44" s="53"/>
    </row>
    <row r="45" spans="1:20" s="1" customFormat="1" ht="12">
      <c r="A45" s="4"/>
      <c r="B45" s="4"/>
      <c r="C45" s="9"/>
      <c r="D45" s="34"/>
      <c r="E45" s="34"/>
      <c r="F45" s="20"/>
      <c r="G45" s="20"/>
      <c r="H45" s="21"/>
      <c r="I45" s="20"/>
      <c r="J45" s="20"/>
      <c r="K45" s="20"/>
      <c r="L45" s="20"/>
      <c r="M45" s="20"/>
      <c r="N45" s="20"/>
      <c r="O45" s="20"/>
      <c r="P45" s="23"/>
    </row>
    <row r="46" spans="1:20" s="1" customFormat="1" ht="12">
      <c r="A46" s="4"/>
      <c r="B46" s="4"/>
      <c r="C46" s="9"/>
      <c r="D46" s="34"/>
      <c r="E46" s="34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3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  <row r="94" spans="1:16">
      <c r="C94" s="11"/>
      <c r="P94" s="23"/>
    </row>
  </sheetData>
  <protectedRanges>
    <protectedRange sqref="C12" name="範圍5_3_1_1"/>
    <protectedRange sqref="C17" name="範圍5_3_1_1_1"/>
    <protectedRange sqref="C29" name="範圍5_3_1_1_2"/>
    <protectedRange sqref="C40" name="範圍5_3_1_1_3"/>
    <protectedRange sqref="C18" name="範圍5_3_1_1_9"/>
    <protectedRange sqref="C24" name="範圍5_3_1_1_10"/>
  </protectedRanges>
  <autoFilter ref="A7:P42" xr:uid="{00000000-0001-0000-0200-000000000000}">
    <filterColumn colId="3" showButton="0"/>
    <filterColumn colId="5" showButton="0"/>
  </autoFilter>
  <sortState xmlns:xlrd2="http://schemas.microsoft.com/office/spreadsheetml/2017/richdata2" ref="A8:P42">
    <sortCondition ref="H8:H42"/>
    <sortCondition ref="D8:D42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2024-11-18T09:06:01Z</cp:lastPrinted>
  <dcterms:created xsi:type="dcterms:W3CDTF">2017-01-17T08:32:26Z</dcterms:created>
  <dcterms:modified xsi:type="dcterms:W3CDTF">2024-11-18T09:09:16Z</dcterms:modified>
</cp:coreProperties>
</file>