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BEFC043E-2EAA-45E4-A88A-2858DA9C65FD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'!$A$7:$P$47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'!$A$1:$P$52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35" i="12" l="1"/>
  <c r="D36" i="12"/>
  <c r="F44" i="12"/>
  <c r="F36" i="12"/>
  <c r="F28" i="12"/>
  <c r="F20" i="12"/>
  <c r="F12" i="12"/>
  <c r="D34" i="12"/>
  <c r="K10" i="12"/>
  <c r="P44" i="12"/>
  <c r="N44" i="12"/>
  <c r="P36" i="12"/>
  <c r="N36" i="12"/>
  <c r="P28" i="12"/>
  <c r="N28" i="12"/>
  <c r="P20" i="12"/>
  <c r="N20" i="12"/>
  <c r="P12" i="12"/>
  <c r="N12" i="12"/>
  <c r="D40" i="12" l="1"/>
  <c r="D32" i="12"/>
  <c r="D24" i="12"/>
  <c r="D16" i="12"/>
  <c r="D8" i="12"/>
  <c r="O41" i="12"/>
  <c r="O33" i="12"/>
  <c r="O25" i="12"/>
  <c r="O9" i="12"/>
  <c r="O17" i="12"/>
  <c r="F14" i="12"/>
  <c r="D14" i="12"/>
  <c r="J14" i="12"/>
  <c r="I14" i="12"/>
  <c r="K42" i="12"/>
  <c r="K34" i="12"/>
  <c r="K26" i="12"/>
  <c r="K18" i="12"/>
  <c r="F10" i="12"/>
  <c r="D44" i="12"/>
  <c r="D28" i="12"/>
  <c r="D20" i="12"/>
  <c r="D12" i="12"/>
  <c r="D15" i="12" l="1"/>
  <c r="D13" i="12"/>
  <c r="F23" i="12"/>
  <c r="D23" i="12"/>
  <c r="J47" i="12"/>
  <c r="I47" i="12"/>
  <c r="J39" i="12"/>
  <c r="I39" i="12"/>
  <c r="J23" i="12"/>
  <c r="I23" i="12"/>
  <c r="J31" i="12"/>
  <c r="I31" i="12"/>
  <c r="D47" i="12"/>
  <c r="D39" i="12"/>
  <c r="D31" i="12"/>
  <c r="D46" i="12" l="1"/>
  <c r="D38" i="12"/>
  <c r="D30" i="12"/>
  <c r="D22" i="12"/>
  <c r="D45" i="12"/>
  <c r="D37" i="12"/>
  <c r="D29" i="12"/>
  <c r="D21" i="12"/>
  <c r="F47" i="12"/>
  <c r="F39" i="12"/>
  <c r="F31" i="12"/>
  <c r="F40" i="12"/>
  <c r="F32" i="12"/>
  <c r="F24" i="12"/>
  <c r="F16" i="12"/>
  <c r="F8" i="12"/>
  <c r="L24" i="12"/>
  <c r="L16" i="12"/>
  <c r="L8" i="12"/>
  <c r="L32" i="12"/>
  <c r="L40" i="12"/>
  <c r="F46" i="12"/>
  <c r="F38" i="12"/>
  <c r="F30" i="12"/>
  <c r="F22" i="12"/>
  <c r="F15" i="12"/>
  <c r="K46" i="12"/>
  <c r="K38" i="12"/>
  <c r="K30" i="12"/>
  <c r="K22" i="12"/>
  <c r="K15" i="12"/>
  <c r="M45" i="12"/>
  <c r="F45" i="12"/>
  <c r="M37" i="12"/>
  <c r="F37" i="12"/>
  <c r="M29" i="12"/>
  <c r="F29" i="12"/>
  <c r="M21" i="12"/>
  <c r="F21" i="12"/>
  <c r="M13" i="12"/>
  <c r="F13" i="12"/>
  <c r="D42" i="12" l="1"/>
  <c r="D26" i="12"/>
  <c r="D18" i="12"/>
  <c r="D10" i="12"/>
  <c r="M43" i="12" l="1"/>
  <c r="J43" i="12"/>
  <c r="I43" i="12"/>
  <c r="M35" i="12"/>
  <c r="J35" i="12"/>
  <c r="I35" i="12"/>
  <c r="M27" i="12"/>
  <c r="J27" i="12"/>
  <c r="I27" i="12"/>
  <c r="M19" i="12"/>
  <c r="J19" i="12"/>
  <c r="I19" i="12"/>
  <c r="M11" i="12"/>
  <c r="J11" i="12"/>
  <c r="I11" i="12"/>
  <c r="F42" i="12"/>
  <c r="F26" i="12"/>
  <c r="L42" i="12"/>
  <c r="D9" i="12" l="1"/>
  <c r="D41" i="12"/>
  <c r="D33" i="12"/>
  <c r="D25" i="12"/>
  <c r="D17" i="12"/>
  <c r="D11" i="12" l="1"/>
  <c r="D27" i="12"/>
  <c r="F41" i="12" l="1"/>
  <c r="F33" i="12"/>
  <c r="F25" i="12"/>
  <c r="F17" i="12"/>
  <c r="F9" i="12"/>
  <c r="F11" i="12" l="1"/>
  <c r="L10" i="12" l="1"/>
  <c r="L34" i="12"/>
  <c r="L26" i="12"/>
  <c r="L18" i="12"/>
  <c r="F18" i="12"/>
  <c r="D43" i="12" l="1"/>
  <c r="F43" i="12" l="1"/>
  <c r="F35" i="12"/>
  <c r="F27" i="12"/>
  <c r="F34" i="12"/>
  <c r="F19" i="12"/>
  <c r="D19" i="12"/>
</calcChain>
</file>

<file path=xl/sharedStrings.xml><?xml version="1.0" encoding="utf-8"?>
<sst xmlns="http://schemas.openxmlformats.org/spreadsheetml/2006/main" count="489" uniqueCount="95">
  <si>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</si>
  <si>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</si>
  <si>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</si>
  <si>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</si>
  <si>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</si>
  <si>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</si>
  <si>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</si>
  <si>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</si>
  <si>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</si>
  <si>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</si>
  <si>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</si>
  <si>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</si>
  <si>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</si>
  <si>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</si>
  <si>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</si>
  <si>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</si>
  <si>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</si>
  <si>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</si>
  <si>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</si>
  <si>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</si>
  <si>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</si>
  <si>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</si>
  <si>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</si>
  <si>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</si>
  <si>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</si>
  <si>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12:00</t>
    <phoneticPr fontId="22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</si>
  <si>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</si>
  <si>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</si>
  <si>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</si>
  <si>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</si>
  <si>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</si>
  <si>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</si>
  <si>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</si>
  <si>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</si>
  <si>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</si>
  <si>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</si>
  <si>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</si>
  <si>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WAN HAI 328</t>
    <phoneticPr fontId="22" type="noConversion"/>
  </si>
  <si>
    <t>WAN HAI 327</t>
    <phoneticPr fontId="22" type="noConversion"/>
  </si>
  <si>
    <t>WAN HAI 365</t>
    <phoneticPr fontId="22" type="noConversion"/>
  </si>
  <si>
    <t>TS PENANG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</si>
  <si>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</si>
  <si>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</si>
  <si>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</si>
  <si>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CAPE FORTIUS</t>
    <phoneticPr fontId="22" type="noConversion"/>
  </si>
  <si>
    <t>CEBU</t>
    <phoneticPr fontId="22" type="noConversion"/>
  </si>
  <si>
    <t>17:00</t>
    <phoneticPr fontId="22" type="noConversion"/>
  </si>
  <si>
    <t>IAL(JTH)</t>
    <phoneticPr fontId="22" type="noConversion"/>
  </si>
  <si>
    <t>INTERASIA TRANSFORM</t>
    <phoneticPr fontId="22" type="noConversion"/>
  </si>
  <si>
    <t>SPECTRUM N</t>
    <phoneticPr fontId="22" type="noConversion"/>
  </si>
  <si>
    <t>WAN HAI 289</t>
    <phoneticPr fontId="22" type="noConversion"/>
  </si>
  <si>
    <t>WAN HAI 102</t>
    <phoneticPr fontId="22" type="noConversion"/>
  </si>
  <si>
    <t>TS CHIBA</t>
    <phoneticPr fontId="22" type="noConversion"/>
  </si>
  <si>
    <t>17:00</t>
    <phoneticPr fontId="22" type="noConversion"/>
  </si>
  <si>
    <t xml:space="preserve">Remark  : </t>
    <phoneticPr fontId="22" type="noConversion"/>
  </si>
  <si>
    <t>TS HAKATA</t>
    <phoneticPr fontId="22" type="noConversion"/>
  </si>
  <si>
    <t>WHL (JSH)</t>
    <phoneticPr fontId="22" type="noConversion"/>
  </si>
  <si>
    <t>TS GUANGZHOU</t>
    <phoneticPr fontId="22" type="noConversion"/>
  </si>
  <si>
    <t>COSCO</t>
    <phoneticPr fontId="22" type="noConversion"/>
  </si>
  <si>
    <t>TS SURABAYA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</si>
  <si>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</si>
  <si>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</si>
  <si>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</si>
  <si>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N047</t>
    <phoneticPr fontId="22" type="noConversion"/>
  </si>
  <si>
    <t>N060</t>
    <phoneticPr fontId="22" type="noConversion"/>
  </si>
  <si>
    <t>25006N</t>
    <phoneticPr fontId="22" type="noConversion"/>
  </si>
  <si>
    <t>25007N</t>
    <phoneticPr fontId="22" type="noConversion"/>
  </si>
  <si>
    <t>140N</t>
    <phoneticPr fontId="22" type="noConversion"/>
  </si>
  <si>
    <t>N039</t>
    <phoneticPr fontId="22" type="noConversion"/>
  </si>
  <si>
    <t>N023</t>
    <phoneticPr fontId="22" type="noConversion"/>
  </si>
  <si>
    <t>N016</t>
    <phoneticPr fontId="22" type="noConversion"/>
  </si>
  <si>
    <t>N049</t>
    <phoneticPr fontId="22" type="noConversion"/>
  </si>
  <si>
    <t>N007</t>
    <phoneticPr fontId="22" type="noConversion"/>
  </si>
  <si>
    <t>N050</t>
    <phoneticPr fontId="22" type="noConversion"/>
  </si>
  <si>
    <t>N119</t>
    <phoneticPr fontId="22" type="noConversion"/>
  </si>
  <si>
    <t>N061</t>
    <phoneticPr fontId="22" type="noConversion"/>
  </si>
  <si>
    <t>N120</t>
    <phoneticPr fontId="22" type="noConversion"/>
  </si>
  <si>
    <t>N062</t>
    <phoneticPr fontId="22" type="noConversion"/>
  </si>
  <si>
    <t>W406</t>
    <phoneticPr fontId="22" type="noConversion"/>
  </si>
  <si>
    <t>W393</t>
    <phoneticPr fontId="22" type="noConversion"/>
  </si>
  <si>
    <t>W407</t>
    <phoneticPr fontId="22" type="noConversion"/>
  </si>
  <si>
    <t>W394</t>
    <phoneticPr fontId="22" type="noConversion"/>
  </si>
  <si>
    <t>W408</t>
    <phoneticPr fontId="22" type="noConversion"/>
  </si>
  <si>
    <t>315N</t>
    <phoneticPr fontId="22" type="noConversion"/>
  </si>
  <si>
    <t>INTERASIA RESILIENCE</t>
    <phoneticPr fontId="22" type="noConversion"/>
  </si>
  <si>
    <t>316N</t>
    <phoneticPr fontId="22" type="noConversion"/>
  </si>
  <si>
    <t>25008N</t>
    <phoneticPr fontId="22" type="noConversion"/>
  </si>
  <si>
    <t>25009N</t>
    <phoneticPr fontId="22" type="noConversion"/>
  </si>
  <si>
    <t>068N</t>
    <phoneticPr fontId="22" type="noConversion"/>
  </si>
  <si>
    <t>030N</t>
    <phoneticPr fontId="22" type="noConversion"/>
  </si>
  <si>
    <t>141N</t>
    <phoneticPr fontId="22" type="noConversion"/>
  </si>
  <si>
    <t>069N</t>
    <phoneticPr fontId="22" type="noConversion"/>
  </si>
  <si>
    <t>APRIL, 2025  - CFS HONG KONG SAILING SCHEDULE</t>
    <phoneticPr fontId="23" type="noConversion"/>
  </si>
  <si>
    <t>Hong Kong Public Holiday on 4, 18 &amp; 21 APR. &amp; 1 MAY. 2025</t>
    <phoneticPr fontId="22" type="noConversion"/>
  </si>
  <si>
    <t>N026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</si>
</sst>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15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indexed="10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5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8" fillId="0" borderId="0"/>
    <xf numFmtId="193" fontId="78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9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7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81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82" fillId="0" borderId="0" applyNumberFormat="0" applyFill="0" applyBorder="0" applyAlignment="0" applyProtection="0">
      <alignment horizontal="left"/>
    </xf>
    <xf numFmtId="40" fontId="83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4" fillId="5" borderId="0" applyNumberFormat="0" applyBorder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210" fontId="88" fillId="0" borderId="0" applyFont="0" applyFill="0" applyBorder="0" applyAlignment="0" applyProtection="0"/>
    <xf numFmtId="40" fontId="86" fillId="0" borderId="0" applyFont="0" applyFill="0" applyBorder="0" applyAlignment="0" applyProtection="0"/>
    <xf numFmtId="38" fontId="86" fillId="0" borderId="0" applyFont="0" applyFill="0" applyBorder="0" applyAlignment="0" applyProtection="0"/>
    <xf numFmtId="193" fontId="47" fillId="0" borderId="0"/>
    <xf numFmtId="193" fontId="95" fillId="0" borderId="0" applyNumberFormat="0" applyFill="0" applyBorder="0" applyAlignment="0" applyProtection="0">
      <alignment vertical="top"/>
      <protection locked="0"/>
    </xf>
    <xf numFmtId="193" fontId="90" fillId="0" borderId="0" applyNumberFormat="0" applyFill="0" applyBorder="0" applyAlignment="0" applyProtection="0">
      <alignment vertical="center"/>
    </xf>
    <xf numFmtId="193" fontId="42" fillId="0" borderId="0"/>
    <xf numFmtId="193" fontId="91" fillId="0" borderId="0" applyNumberFormat="0" applyFill="0" applyBorder="0" applyAlignment="0" applyProtection="0">
      <alignment vertical="top"/>
      <protection locked="0"/>
    </xf>
    <xf numFmtId="193" fontId="86" fillId="0" borderId="0" applyFont="0" applyFill="0" applyBorder="0" applyAlignment="0" applyProtection="0"/>
    <xf numFmtId="193" fontId="86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9" fillId="0" borderId="0"/>
    <xf numFmtId="193" fontId="94" fillId="0" borderId="0" applyNumberFormat="0" applyFill="0" applyBorder="0" applyAlignment="0" applyProtection="0">
      <alignment vertical="center"/>
    </xf>
    <xf numFmtId="211" fontId="88" fillId="0" borderId="0" applyFont="0" applyFill="0" applyBorder="0" applyAlignment="0" applyProtection="0"/>
    <xf numFmtId="212" fontId="88" fillId="0" borderId="0" applyFont="0" applyFill="0" applyBorder="0" applyAlignment="0" applyProtection="0"/>
    <xf numFmtId="187" fontId="88" fillId="0" borderId="0" applyFont="0" applyFill="0" applyBorder="0" applyAlignment="0" applyProtection="0"/>
    <xf numFmtId="204" fontId="88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92" fillId="0" borderId="0" applyFont="0" applyFill="0" applyBorder="0" applyAlignment="0" applyProtection="0"/>
    <xf numFmtId="204" fontId="92" fillId="0" borderId="0" applyFont="0" applyFill="0" applyBorder="0" applyAlignment="0" applyProtection="0"/>
    <xf numFmtId="193" fontId="93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0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4" fillId="5" borderId="0" applyNumberFormat="0" applyBorder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center"/>
    </xf>
    <xf numFmtId="0" fontId="42" fillId="0" borderId="0"/>
    <xf numFmtId="0" fontId="94" fillId="0" borderId="0" applyNumberFormat="0" applyFill="0" applyBorder="0" applyAlignment="0" applyProtection="0">
      <alignment vertical="center"/>
    </xf>
    <xf numFmtId="0" fontId="96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13" fillId="0" borderId="0"/>
    <xf numFmtId="208" fontId="113" fillId="0" borderId="0"/>
    <xf numFmtId="208" fontId="113" fillId="0" borderId="0"/>
    <xf numFmtId="208" fontId="113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</cellStyleXfs>
  <cellXfs count="71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4" fillId="0" borderId="0" xfId="0" applyFont="1" applyAlignment="1">
      <alignment horizontal="center"/>
    </xf>
    <xf numFmtId="178" fontId="74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/>
    </xf>
    <xf numFmtId="178" fontId="73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1" fillId="0" borderId="0" xfId="0" applyFont="1" applyAlignment="1">
      <alignment horizontal="left"/>
    </xf>
    <xf numFmtId="178" fontId="72" fillId="0" borderId="0" xfId="0" applyFont="1" applyAlignment="1">
      <alignment horizontal="left" vertical="center"/>
    </xf>
    <xf numFmtId="178" fontId="76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6" fillId="0" borderId="0" xfId="0" applyFont="1" applyAlignment="1">
      <alignment horizontal="left"/>
    </xf>
    <xf numFmtId="178" fontId="76" fillId="0" borderId="0" xfId="0" applyFont="1" applyAlignment="1">
      <alignment horizontal="left" vertical="center"/>
    </xf>
    <xf numFmtId="178" fontId="97" fillId="0" borderId="0" xfId="0" applyFont="1" applyAlignment="1">
      <alignment horizontal="center"/>
    </xf>
    <xf numFmtId="178" fontId="98" fillId="0" borderId="0" xfId="0" applyFont="1" applyAlignment="1">
      <alignment horizontal="left"/>
    </xf>
    <xf numFmtId="178" fontId="70" fillId="0" borderId="0" xfId="0" applyFont="1"/>
    <xf numFmtId="178" fontId="70" fillId="0" borderId="0" xfId="0" applyFont="1" applyAlignment="1">
      <alignment horizontal="left" vertical="center"/>
    </xf>
    <xf numFmtId="178" fontId="70" fillId="0" borderId="0" xfId="0" quotePrefix="1" applyFont="1" applyAlignment="1">
      <alignment horizontal="left" vertical="center"/>
    </xf>
    <xf numFmtId="178" fontId="100" fillId="0" borderId="0" xfId="0" quotePrefix="1" applyFont="1" applyAlignment="1">
      <alignment horizontal="left"/>
    </xf>
    <xf numFmtId="178" fontId="101" fillId="0" borderId="0" xfId="0" quotePrefix="1" applyFont="1" applyAlignment="1">
      <alignment horizontal="left" vertical="center"/>
    </xf>
    <xf numFmtId="178" fontId="102" fillId="0" borderId="0" xfId="0" applyFont="1" applyAlignment="1">
      <alignment horizontal="left"/>
    </xf>
    <xf numFmtId="178" fontId="101" fillId="0" borderId="0" xfId="0" applyFont="1" applyAlignment="1">
      <alignment horizontal="left"/>
    </xf>
    <xf numFmtId="178" fontId="103" fillId="0" borderId="0" xfId="0" applyFont="1" applyAlignment="1">
      <alignment horizontal="left"/>
    </xf>
    <xf numFmtId="178" fontId="104" fillId="0" borderId="0" xfId="0" quotePrefix="1" applyFont="1" applyAlignment="1">
      <alignment horizontal="left"/>
    </xf>
    <xf numFmtId="178" fontId="106" fillId="0" borderId="0" xfId="0" quotePrefix="1" applyFont="1" applyAlignment="1">
      <alignment horizontal="left"/>
    </xf>
    <xf numFmtId="178" fontId="105" fillId="0" borderId="0" xfId="0" applyFont="1" applyAlignment="1">
      <alignment horizontal="left"/>
    </xf>
    <xf numFmtId="178" fontId="106" fillId="0" borderId="0" xfId="0" applyFont="1" applyAlignment="1">
      <alignment horizontal="left"/>
    </xf>
    <xf numFmtId="178" fontId="107" fillId="0" borderId="0" xfId="0" quotePrefix="1" applyFont="1" applyAlignment="1">
      <alignment horizontal="center"/>
    </xf>
    <xf numFmtId="178" fontId="107" fillId="0" borderId="0" xfId="0" applyFont="1" applyAlignment="1">
      <alignment horizontal="center"/>
    </xf>
    <xf numFmtId="178" fontId="109" fillId="0" borderId="0" xfId="0" applyFont="1" applyAlignment="1">
      <alignment horizontal="left"/>
    </xf>
    <xf numFmtId="178" fontId="97" fillId="0" borderId="0" xfId="0" applyFont="1" applyAlignment="1">
      <alignment horizontal="left"/>
    </xf>
    <xf numFmtId="178" fontId="110" fillId="0" borderId="0" xfId="0" applyFont="1" applyAlignment="1">
      <alignment horizontal="left"/>
    </xf>
    <xf numFmtId="178" fontId="73" fillId="0" borderId="0" xfId="0" applyFont="1" applyAlignment="1">
      <alignment horizontal="left"/>
    </xf>
    <xf numFmtId="178" fontId="62" fillId="0" borderId="0" xfId="0" applyFont="1"/>
    <xf numFmtId="178" fontId="98" fillId="0" borderId="0" xfId="0" applyFont="1"/>
    <xf numFmtId="178" fontId="74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7" fillId="27" borderId="0" xfId="0" applyFont="1" applyFill="1" applyAlignment="1">
      <alignment horizontal="center" vertical="center"/>
    </xf>
    <xf numFmtId="178" fontId="74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178" fontId="74" fillId="0" borderId="0" xfId="0" applyFont="1" applyAlignment="1">
      <alignment horizontal="right"/>
    </xf>
    <xf numFmtId="178" fontId="76" fillId="0" borderId="0" xfId="0" applyFont="1" applyAlignment="1">
      <alignment horizontal="center"/>
    </xf>
    <xf numFmtId="178" fontId="111" fillId="0" borderId="0" xfId="0" applyFont="1" applyAlignment="1">
      <alignment horizontal="center"/>
    </xf>
    <xf numFmtId="178" fontId="74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5" fillId="28" borderId="0" xfId="0" applyFont="1" applyFill="1" applyAlignment="1">
      <alignment horizontal="center"/>
    </xf>
    <xf numFmtId="178" fontId="99" fillId="0" borderId="0" xfId="0" applyFont="1" applyAlignment="1">
      <alignment horizontal="left" vertical="center"/>
    </xf>
    <xf numFmtId="178" fontId="108" fillId="0" borderId="0" xfId="0" applyFont="1" applyAlignment="1">
      <alignment horizontal="left" vertical="center"/>
    </xf>
    <xf numFmtId="178" fontId="75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112" fillId="0" borderId="0" xfId="0" applyFont="1" applyAlignment="1">
      <alignment horizontal="center"/>
    </xf>
    <xf numFmtId="178" fontId="74" fillId="28" borderId="0" xfId="0" applyFont="1" applyFill="1" applyAlignment="1">
      <alignment horizontal="left"/>
    </xf>
    <xf numFmtId="178" fontId="69" fillId="0" borderId="0" xfId="0" applyFont="1" applyAlignment="1">
      <alignment horizontal="left" vertical="center"/>
    </xf>
    <xf numFmtId="178" fontId="70" fillId="0" borderId="0" xfId="0" applyFont="1" applyAlignment="1">
      <alignment horizontal="center"/>
    </xf>
    <xf numFmtId="15" fontId="103" fillId="2" borderId="0" xfId="0" applyNumberFormat="1" applyFont="1" applyFill="1" applyAlignment="1">
      <alignment horizontal="left"/>
    </xf>
    <xf numFmtId="178" fontId="70" fillId="0" borderId="0" xfId="0" applyFont="1" applyAlignment="1">
      <alignment horizontal="right"/>
    </xf>
    <xf numFmtId="178" fontId="107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98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F16" sqref="F16"/>
    </sheetView>
  </sheetViews>
  <sheetFormatPr defaultColWidth="9.77734375" defaultRowHeight="15"/>
  <cols>
    <col min="1" max="1" width="11.109375" style="60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2"/>
  </cols>
  <sheetData>
    <row r="1" spans="1:16" s="24" customFormat="1" ht="28.5" customHeight="1">
      <c r="A1" s="64" t="s">
        <v>23</v>
      </c>
      <c r="B1" s="64"/>
      <c r="C1" s="64"/>
      <c r="D1" s="64"/>
      <c r="E1" s="64"/>
      <c r="F1" s="66"/>
      <c r="G1" s="66"/>
      <c r="H1" s="66"/>
      <c r="I1" s="64"/>
      <c r="J1" s="66"/>
      <c r="K1" s="66"/>
      <c r="L1" s="66"/>
      <c r="M1" s="64"/>
      <c r="N1" s="64"/>
      <c r="O1" s="64"/>
      <c r="P1" s="64"/>
    </row>
    <row r="2" spans="1:16" s="3" customFormat="1" ht="18" customHeight="1">
      <c r="A2" s="69" t="s">
        <v>33</v>
      </c>
      <c r="B2" s="69"/>
      <c r="C2" s="69"/>
      <c r="D2" s="69"/>
      <c r="E2" s="69"/>
      <c r="F2" s="70"/>
      <c r="G2" s="70"/>
      <c r="H2" s="70"/>
      <c r="I2" s="69"/>
      <c r="J2" s="70"/>
      <c r="K2" s="70"/>
      <c r="L2" s="70"/>
      <c r="M2" s="69"/>
      <c r="N2" s="69"/>
      <c r="O2" s="69"/>
      <c r="P2" s="69"/>
    </row>
    <row r="3" spans="1:16" s="3" customFormat="1" ht="15.75" customHeight="1">
      <c r="A3" s="64" t="s">
        <v>92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3" customFormat="1" ht="16.5" customHeight="1">
      <c r="A4" s="57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65">
        <v>45733</v>
      </c>
      <c r="P4" s="65"/>
    </row>
    <row r="5" spans="1:16" ht="15.75">
      <c r="A5" s="58"/>
      <c r="B5" s="11"/>
      <c r="C5" s="18"/>
      <c r="D5" s="33"/>
      <c r="E5" s="33"/>
      <c r="F5" s="12"/>
      <c r="G5" s="12"/>
      <c r="H5" s="13"/>
      <c r="I5" s="38"/>
      <c r="J5" s="38"/>
      <c r="K5" s="39"/>
      <c r="L5" s="39"/>
      <c r="M5" s="40"/>
      <c r="N5" s="41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7" t="s">
        <v>32</v>
      </c>
      <c r="E6" s="67"/>
      <c r="F6" s="68" t="s">
        <v>31</v>
      </c>
      <c r="G6" s="68"/>
      <c r="H6" s="48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4" customFormat="1" ht="12">
      <c r="A7" s="59" t="s">
        <v>20</v>
      </c>
      <c r="B7" s="9" t="s">
        <v>12</v>
      </c>
      <c r="C7" s="9" t="s">
        <v>13</v>
      </c>
      <c r="D7" s="67" t="s">
        <v>30</v>
      </c>
      <c r="E7" s="67"/>
      <c r="F7" s="68" t="s">
        <v>29</v>
      </c>
      <c r="G7" s="68"/>
      <c r="H7" s="48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50" t="s">
        <v>58</v>
      </c>
      <c r="B8" s="4" t="s">
        <v>44</v>
      </c>
      <c r="C8" s="4" t="s">
        <v>67</v>
      </c>
      <c r="D8" s="37">
        <f>H8-6</f>
        <v>45742</v>
      </c>
      <c r="E8" s="36" t="s">
        <v>19</v>
      </c>
      <c r="F8" s="2">
        <f>H8-2</f>
        <v>45746</v>
      </c>
      <c r="G8" s="7" t="s">
        <v>18</v>
      </c>
      <c r="H8" s="47">
        <v>45748</v>
      </c>
      <c r="I8" s="52" t="s">
        <v>8</v>
      </c>
      <c r="J8" s="52" t="s">
        <v>8</v>
      </c>
      <c r="K8" s="52" t="s">
        <v>8</v>
      </c>
      <c r="L8" s="52">
        <f>H8+5</f>
        <v>45753</v>
      </c>
      <c r="M8" s="52" t="s">
        <v>8</v>
      </c>
      <c r="N8" s="52" t="s">
        <v>8</v>
      </c>
      <c r="O8" s="52" t="s">
        <v>8</v>
      </c>
      <c r="P8" s="52" t="s">
        <v>8</v>
      </c>
    </row>
    <row r="9" spans="1:16" s="1" customFormat="1" ht="15.95" customHeight="1">
      <c r="A9" s="63" t="s">
        <v>22</v>
      </c>
      <c r="B9" s="4" t="s">
        <v>36</v>
      </c>
      <c r="C9" s="4" t="s">
        <v>63</v>
      </c>
      <c r="D9" s="36">
        <f>H9-6</f>
        <v>45742</v>
      </c>
      <c r="E9" s="36" t="s">
        <v>19</v>
      </c>
      <c r="F9" s="6">
        <f>H9-2</f>
        <v>45746</v>
      </c>
      <c r="G9" s="17" t="s">
        <v>18</v>
      </c>
      <c r="H9" s="47">
        <v>45748</v>
      </c>
      <c r="I9" s="52" t="s">
        <v>8</v>
      </c>
      <c r="J9" s="52" t="s">
        <v>8</v>
      </c>
      <c r="K9" s="52" t="s">
        <v>8</v>
      </c>
      <c r="L9" s="52" t="s">
        <v>8</v>
      </c>
      <c r="M9" s="52" t="s">
        <v>8</v>
      </c>
      <c r="N9" s="52" t="s">
        <v>8</v>
      </c>
      <c r="O9" s="52">
        <f>H9+9</f>
        <v>45757</v>
      </c>
      <c r="P9" s="2" t="s">
        <v>8</v>
      </c>
    </row>
    <row r="10" spans="1:16" s="1" customFormat="1" ht="15.95" customHeight="1">
      <c r="A10" s="50" t="s">
        <v>27</v>
      </c>
      <c r="B10" s="5" t="s">
        <v>57</v>
      </c>
      <c r="C10" s="4" t="s">
        <v>65</v>
      </c>
      <c r="D10" s="37">
        <f>H10-2</f>
        <v>45747</v>
      </c>
      <c r="E10" s="36" t="s">
        <v>19</v>
      </c>
      <c r="F10" s="45">
        <f t="shared" ref="F10:F15" si="0">H10-1</f>
        <v>45748</v>
      </c>
      <c r="G10" s="17" t="s">
        <v>19</v>
      </c>
      <c r="H10" s="47">
        <v>45749</v>
      </c>
      <c r="I10" s="52" t="s">
        <v>8</v>
      </c>
      <c r="J10" s="52" t="s">
        <v>8</v>
      </c>
      <c r="K10" s="52">
        <f>H10+5</f>
        <v>45754</v>
      </c>
      <c r="L10" s="52">
        <f>H10+6</f>
        <v>45755</v>
      </c>
      <c r="M10" s="52" t="s">
        <v>8</v>
      </c>
      <c r="N10" s="52" t="s">
        <v>8</v>
      </c>
      <c r="O10" s="52" t="s">
        <v>8</v>
      </c>
      <c r="P10" s="2" t="s">
        <v>8</v>
      </c>
    </row>
    <row r="11" spans="1:16" s="1" customFormat="1" ht="15.95" customHeight="1">
      <c r="A11" s="63" t="s">
        <v>28</v>
      </c>
      <c r="B11" s="4" t="s">
        <v>59</v>
      </c>
      <c r="C11" s="4" t="s">
        <v>65</v>
      </c>
      <c r="D11" s="37">
        <f>H11-3</f>
        <v>45747</v>
      </c>
      <c r="E11" s="36" t="s">
        <v>7</v>
      </c>
      <c r="F11" s="17">
        <f t="shared" si="0"/>
        <v>45749</v>
      </c>
      <c r="G11" s="17" t="s">
        <v>19</v>
      </c>
      <c r="H11" s="47">
        <v>45750</v>
      </c>
      <c r="I11" s="52">
        <f>H11+4</f>
        <v>45754</v>
      </c>
      <c r="J11" s="52">
        <f>H11+5</f>
        <v>45755</v>
      </c>
      <c r="K11" s="52" t="s">
        <v>8</v>
      </c>
      <c r="L11" s="52" t="s">
        <v>8</v>
      </c>
      <c r="M11" s="52">
        <f>H11+6</f>
        <v>45756</v>
      </c>
      <c r="N11" s="52" t="s">
        <v>8</v>
      </c>
      <c r="O11" s="52" t="s">
        <v>8</v>
      </c>
      <c r="P11" s="2" t="s">
        <v>8</v>
      </c>
    </row>
    <row r="12" spans="1:16" s="1" customFormat="1" ht="15.95" customHeight="1">
      <c r="A12" s="63" t="s">
        <v>47</v>
      </c>
      <c r="B12" s="4" t="s">
        <v>50</v>
      </c>
      <c r="C12" s="4" t="s">
        <v>64</v>
      </c>
      <c r="D12" s="37">
        <f>H12-3</f>
        <v>45747</v>
      </c>
      <c r="E12" s="36" t="s">
        <v>25</v>
      </c>
      <c r="F12" s="45">
        <f t="shared" si="0"/>
        <v>45749</v>
      </c>
      <c r="G12" s="7" t="s">
        <v>18</v>
      </c>
      <c r="H12" s="47">
        <v>45750</v>
      </c>
      <c r="I12" s="52" t="s">
        <v>8</v>
      </c>
      <c r="J12" s="52" t="s">
        <v>8</v>
      </c>
      <c r="K12" s="52" t="s">
        <v>8</v>
      </c>
      <c r="L12" s="2" t="s">
        <v>8</v>
      </c>
      <c r="M12" s="2" t="s">
        <v>8</v>
      </c>
      <c r="N12" s="2">
        <f>H12+9</f>
        <v>45759</v>
      </c>
      <c r="O12" s="2" t="s">
        <v>10</v>
      </c>
      <c r="P12" s="2">
        <f>H12+9</f>
        <v>45759</v>
      </c>
    </row>
    <row r="13" spans="1:16" s="1" customFormat="1" ht="15.95" customHeight="1">
      <c r="A13" s="50" t="s">
        <v>26</v>
      </c>
      <c r="B13" s="19" t="s">
        <v>38</v>
      </c>
      <c r="C13" s="4" t="s">
        <v>71</v>
      </c>
      <c r="D13" s="37">
        <f>H13-2</f>
        <v>45749</v>
      </c>
      <c r="E13" s="36" t="s">
        <v>53</v>
      </c>
      <c r="F13" s="17">
        <f t="shared" si="0"/>
        <v>45750</v>
      </c>
      <c r="G13" s="17" t="s">
        <v>18</v>
      </c>
      <c r="H13" s="47">
        <v>45751</v>
      </c>
      <c r="I13" s="52" t="s">
        <v>8</v>
      </c>
      <c r="J13" s="52" t="s">
        <v>8</v>
      </c>
      <c r="K13" s="52" t="s">
        <v>8</v>
      </c>
      <c r="L13" s="52" t="s">
        <v>8</v>
      </c>
      <c r="M13" s="52">
        <f>H13+7</f>
        <v>45758</v>
      </c>
      <c r="N13" s="52" t="s">
        <v>8</v>
      </c>
      <c r="O13" s="52" t="s">
        <v>8</v>
      </c>
      <c r="P13" s="2" t="s">
        <v>8</v>
      </c>
    </row>
    <row r="14" spans="1:16" s="1" customFormat="1" ht="15.95" customHeight="1">
      <c r="A14" s="63" t="s">
        <v>9</v>
      </c>
      <c r="B14" s="4" t="s">
        <v>55</v>
      </c>
      <c r="C14" s="5" t="s">
        <v>65</v>
      </c>
      <c r="D14" s="37">
        <f>H14-3</f>
        <v>45749</v>
      </c>
      <c r="E14" s="36" t="s">
        <v>19</v>
      </c>
      <c r="F14" s="17">
        <f t="shared" si="0"/>
        <v>45751</v>
      </c>
      <c r="G14" s="17" t="s">
        <v>19</v>
      </c>
      <c r="H14" s="47">
        <v>45752</v>
      </c>
      <c r="I14" s="52">
        <f>H14+5</f>
        <v>45757</v>
      </c>
      <c r="J14" s="52">
        <f>H14+6</f>
        <v>45758</v>
      </c>
      <c r="K14" s="52" t="s">
        <v>8</v>
      </c>
      <c r="L14" s="52" t="s">
        <v>8</v>
      </c>
      <c r="M14" s="52" t="s">
        <v>8</v>
      </c>
      <c r="N14" s="52" t="s">
        <v>8</v>
      </c>
      <c r="O14" s="52" t="s">
        <v>8</v>
      </c>
      <c r="P14" s="2" t="s">
        <v>8</v>
      </c>
    </row>
    <row r="15" spans="1:16" s="1" customFormat="1" ht="15.95" customHeight="1">
      <c r="A15" s="50" t="s">
        <v>56</v>
      </c>
      <c r="B15" s="4" t="s">
        <v>34</v>
      </c>
      <c r="C15" s="4" t="s">
        <v>78</v>
      </c>
      <c r="D15" s="37">
        <f>H15-3</f>
        <v>45749</v>
      </c>
      <c r="E15" s="36" t="s">
        <v>19</v>
      </c>
      <c r="F15" s="2">
        <f t="shared" si="0"/>
        <v>45751</v>
      </c>
      <c r="G15" s="7" t="s">
        <v>25</v>
      </c>
      <c r="H15" s="47">
        <v>45752</v>
      </c>
      <c r="I15" s="52" t="s">
        <v>8</v>
      </c>
      <c r="J15" s="52" t="s">
        <v>8</v>
      </c>
      <c r="K15" s="52">
        <f>H15+6</f>
        <v>45758</v>
      </c>
      <c r="L15" s="52" t="s">
        <v>8</v>
      </c>
      <c r="M15" s="52" t="s">
        <v>8</v>
      </c>
      <c r="N15" s="52" t="s">
        <v>8</v>
      </c>
      <c r="O15" s="52" t="s">
        <v>8</v>
      </c>
      <c r="P15" s="52" t="s">
        <v>8</v>
      </c>
    </row>
    <row r="16" spans="1:16" s="1" customFormat="1" ht="15.95" customHeight="1">
      <c r="A16" s="50" t="s">
        <v>58</v>
      </c>
      <c r="B16" s="4" t="s">
        <v>49</v>
      </c>
      <c r="C16" s="4" t="s">
        <v>88</v>
      </c>
      <c r="D16" s="37">
        <f>H16-6</f>
        <v>45749</v>
      </c>
      <c r="E16" s="36" t="s">
        <v>19</v>
      </c>
      <c r="F16" s="2">
        <f>H16-2</f>
        <v>45753</v>
      </c>
      <c r="G16" s="7" t="s">
        <v>18</v>
      </c>
      <c r="H16" s="47">
        <v>45755</v>
      </c>
      <c r="I16" s="52" t="s">
        <v>8</v>
      </c>
      <c r="J16" s="52" t="s">
        <v>8</v>
      </c>
      <c r="K16" s="52" t="s">
        <v>8</v>
      </c>
      <c r="L16" s="52">
        <f>H16+5</f>
        <v>45760</v>
      </c>
      <c r="M16" s="52" t="s">
        <v>8</v>
      </c>
      <c r="N16" s="52" t="s">
        <v>8</v>
      </c>
      <c r="O16" s="52" t="s">
        <v>8</v>
      </c>
      <c r="P16" s="52" t="s">
        <v>8</v>
      </c>
    </row>
    <row r="17" spans="1:16" s="1" customFormat="1" ht="15.95" customHeight="1">
      <c r="A17" s="63" t="s">
        <v>22</v>
      </c>
      <c r="B17" s="4" t="s">
        <v>41</v>
      </c>
      <c r="C17" s="4" t="s">
        <v>68</v>
      </c>
      <c r="D17" s="36">
        <f>H17-6</f>
        <v>45749</v>
      </c>
      <c r="E17" s="36" t="s">
        <v>46</v>
      </c>
      <c r="F17" s="6">
        <f>H17-2</f>
        <v>45753</v>
      </c>
      <c r="G17" s="17" t="s">
        <v>18</v>
      </c>
      <c r="H17" s="47">
        <v>45755</v>
      </c>
      <c r="I17" s="52" t="s">
        <v>8</v>
      </c>
      <c r="J17" s="52" t="s">
        <v>8</v>
      </c>
      <c r="K17" s="52" t="s">
        <v>8</v>
      </c>
      <c r="L17" s="52" t="s">
        <v>8</v>
      </c>
      <c r="M17" s="52" t="s">
        <v>8</v>
      </c>
      <c r="N17" s="52" t="s">
        <v>8</v>
      </c>
      <c r="O17" s="52">
        <f>H17+9</f>
        <v>45764</v>
      </c>
      <c r="P17" s="2" t="s">
        <v>8</v>
      </c>
    </row>
    <row r="18" spans="1:16" s="1" customFormat="1" ht="15.95" customHeight="1">
      <c r="A18" s="50" t="s">
        <v>27</v>
      </c>
      <c r="B18" s="5" t="s">
        <v>43</v>
      </c>
      <c r="C18" s="4" t="s">
        <v>83</v>
      </c>
      <c r="D18" s="37">
        <f>H18-2</f>
        <v>45754</v>
      </c>
      <c r="E18" s="36" t="s">
        <v>19</v>
      </c>
      <c r="F18" s="6">
        <f t="shared" ref="F18:F23" si="1">H18-1</f>
        <v>45755</v>
      </c>
      <c r="G18" s="17" t="s">
        <v>19</v>
      </c>
      <c r="H18" s="47">
        <v>45756</v>
      </c>
      <c r="I18" s="52" t="s">
        <v>8</v>
      </c>
      <c r="J18" s="52" t="s">
        <v>8</v>
      </c>
      <c r="K18" s="52">
        <f>H18+5</f>
        <v>45761</v>
      </c>
      <c r="L18" s="52">
        <f>H18+6</f>
        <v>45762</v>
      </c>
      <c r="M18" s="52" t="s">
        <v>8</v>
      </c>
      <c r="N18" s="52" t="s">
        <v>8</v>
      </c>
      <c r="O18" s="52" t="s">
        <v>8</v>
      </c>
      <c r="P18" s="2" t="s">
        <v>8</v>
      </c>
    </row>
    <row r="19" spans="1:16" s="1" customFormat="1" ht="15.95" customHeight="1">
      <c r="A19" s="63" t="s">
        <v>28</v>
      </c>
      <c r="B19" s="4" t="s">
        <v>60</v>
      </c>
      <c r="C19" s="4" t="s">
        <v>86</v>
      </c>
      <c r="D19" s="37">
        <f>H19-3</f>
        <v>45754</v>
      </c>
      <c r="E19" s="36" t="s">
        <v>7</v>
      </c>
      <c r="F19" s="17">
        <f t="shared" si="1"/>
        <v>45756</v>
      </c>
      <c r="G19" s="17" t="s">
        <v>19</v>
      </c>
      <c r="H19" s="47">
        <v>45757</v>
      </c>
      <c r="I19" s="52">
        <f>H19+4</f>
        <v>45761</v>
      </c>
      <c r="J19" s="52">
        <f>H19+5</f>
        <v>45762</v>
      </c>
      <c r="K19" s="52" t="s">
        <v>8</v>
      </c>
      <c r="L19" s="52" t="s">
        <v>8</v>
      </c>
      <c r="M19" s="52">
        <f>H19+6</f>
        <v>45763</v>
      </c>
      <c r="N19" s="52" t="s">
        <v>8</v>
      </c>
      <c r="O19" s="52" t="s">
        <v>8</v>
      </c>
      <c r="P19" s="2" t="s">
        <v>8</v>
      </c>
    </row>
    <row r="20" spans="1:16" s="43" customFormat="1" ht="15.95" customHeight="1">
      <c r="A20" s="63" t="s">
        <v>47</v>
      </c>
      <c r="B20" s="4" t="s">
        <v>42</v>
      </c>
      <c r="C20" s="4" t="s">
        <v>74</v>
      </c>
      <c r="D20" s="37">
        <f>H20-3</f>
        <v>45754</v>
      </c>
      <c r="E20" s="36" t="s">
        <v>25</v>
      </c>
      <c r="F20" s="45">
        <f t="shared" si="1"/>
        <v>45756</v>
      </c>
      <c r="G20" s="7" t="s">
        <v>18</v>
      </c>
      <c r="H20" s="47">
        <v>45757</v>
      </c>
      <c r="I20" s="52" t="s">
        <v>8</v>
      </c>
      <c r="J20" s="52" t="s">
        <v>8</v>
      </c>
      <c r="K20" s="52" t="s">
        <v>8</v>
      </c>
      <c r="L20" s="52" t="s">
        <v>8</v>
      </c>
      <c r="M20" s="52" t="s">
        <v>8</v>
      </c>
      <c r="N20" s="2">
        <f>H20+9</f>
        <v>45766</v>
      </c>
      <c r="O20" s="2" t="s">
        <v>10</v>
      </c>
      <c r="P20" s="2">
        <f>H20+9</f>
        <v>45766</v>
      </c>
    </row>
    <row r="21" spans="1:16" s="1" customFormat="1" ht="15.95" customHeight="1">
      <c r="A21" s="50" t="s">
        <v>26</v>
      </c>
      <c r="B21" s="19" t="s">
        <v>37</v>
      </c>
      <c r="C21" s="4" t="s">
        <v>71</v>
      </c>
      <c r="D21" s="37">
        <f>H21-2</f>
        <v>45756</v>
      </c>
      <c r="E21" s="36" t="s">
        <v>53</v>
      </c>
      <c r="F21" s="17">
        <f t="shared" si="1"/>
        <v>45757</v>
      </c>
      <c r="G21" s="17" t="s">
        <v>18</v>
      </c>
      <c r="H21" s="47">
        <v>45758</v>
      </c>
      <c r="I21" s="52" t="s">
        <v>8</v>
      </c>
      <c r="J21" s="52" t="s">
        <v>8</v>
      </c>
      <c r="K21" s="52" t="s">
        <v>8</v>
      </c>
      <c r="L21" s="52" t="s">
        <v>8</v>
      </c>
      <c r="M21" s="52">
        <f>H21+7</f>
        <v>45765</v>
      </c>
      <c r="N21" s="52" t="s">
        <v>8</v>
      </c>
      <c r="O21" s="52" t="s">
        <v>8</v>
      </c>
      <c r="P21" s="2" t="s">
        <v>8</v>
      </c>
    </row>
    <row r="22" spans="1:16" s="1" customFormat="1" ht="15.95" customHeight="1">
      <c r="A22" s="50" t="s">
        <v>56</v>
      </c>
      <c r="B22" s="4" t="s">
        <v>51</v>
      </c>
      <c r="C22" s="4" t="s">
        <v>79</v>
      </c>
      <c r="D22" s="37">
        <f>H22-3</f>
        <v>45756</v>
      </c>
      <c r="E22" s="36" t="s">
        <v>19</v>
      </c>
      <c r="F22" s="2">
        <f t="shared" si="1"/>
        <v>45758</v>
      </c>
      <c r="G22" s="7" t="s">
        <v>25</v>
      </c>
      <c r="H22" s="47">
        <v>45759</v>
      </c>
      <c r="I22" s="52" t="s">
        <v>8</v>
      </c>
      <c r="J22" s="52" t="s">
        <v>10</v>
      </c>
      <c r="K22" s="52">
        <f>H22+6</f>
        <v>45765</v>
      </c>
      <c r="L22" s="52" t="s">
        <v>8</v>
      </c>
      <c r="M22" s="52" t="s">
        <v>8</v>
      </c>
      <c r="N22" s="52" t="s">
        <v>8</v>
      </c>
      <c r="O22" s="52" t="s">
        <v>8</v>
      </c>
      <c r="P22" s="2" t="s">
        <v>8</v>
      </c>
    </row>
    <row r="23" spans="1:16" s="1" customFormat="1" ht="15.95" customHeight="1">
      <c r="A23" s="63" t="s">
        <v>9</v>
      </c>
      <c r="B23" s="4" t="s">
        <v>40</v>
      </c>
      <c r="C23" s="5" t="s">
        <v>65</v>
      </c>
      <c r="D23" s="37">
        <f>H23-3</f>
        <v>45756</v>
      </c>
      <c r="E23" s="36" t="s">
        <v>19</v>
      </c>
      <c r="F23" s="17">
        <f t="shared" si="1"/>
        <v>45758</v>
      </c>
      <c r="G23" s="17" t="s">
        <v>19</v>
      </c>
      <c r="H23" s="47">
        <v>45759</v>
      </c>
      <c r="I23" s="52">
        <f>H23+5</f>
        <v>45764</v>
      </c>
      <c r="J23" s="52">
        <f>H23+6</f>
        <v>45765</v>
      </c>
      <c r="K23" s="52" t="s">
        <v>8</v>
      </c>
      <c r="L23" s="52" t="s">
        <v>8</v>
      </c>
      <c r="M23" s="52" t="s">
        <v>8</v>
      </c>
      <c r="N23" s="52" t="s">
        <v>8</v>
      </c>
      <c r="O23" s="52" t="s">
        <v>8</v>
      </c>
      <c r="P23" s="2" t="s">
        <v>8</v>
      </c>
    </row>
    <row r="24" spans="1:16" s="1" customFormat="1" ht="15.95" customHeight="1">
      <c r="A24" s="50" t="s">
        <v>58</v>
      </c>
      <c r="B24" s="4" t="s">
        <v>45</v>
      </c>
      <c r="C24" s="4" t="s">
        <v>89</v>
      </c>
      <c r="D24" s="37">
        <f>H24-6</f>
        <v>45756</v>
      </c>
      <c r="E24" s="36" t="s">
        <v>19</v>
      </c>
      <c r="F24" s="2">
        <f>H24-2</f>
        <v>45760</v>
      </c>
      <c r="G24" s="7" t="s">
        <v>18</v>
      </c>
      <c r="H24" s="47">
        <v>45762</v>
      </c>
      <c r="I24" s="52" t="s">
        <v>8</v>
      </c>
      <c r="J24" s="52" t="s">
        <v>8</v>
      </c>
      <c r="K24" s="52" t="s">
        <v>8</v>
      </c>
      <c r="L24" s="52">
        <f>H24+5</f>
        <v>45767</v>
      </c>
      <c r="M24" s="52" t="s">
        <v>8</v>
      </c>
      <c r="N24" s="52" t="s">
        <v>8</v>
      </c>
      <c r="O24" s="52" t="s">
        <v>8</v>
      </c>
      <c r="P24" s="52" t="s">
        <v>8</v>
      </c>
    </row>
    <row r="25" spans="1:16" s="1" customFormat="1" ht="15.95" customHeight="1">
      <c r="A25" s="63" t="s">
        <v>22</v>
      </c>
      <c r="B25" s="4" t="s">
        <v>61</v>
      </c>
      <c r="C25" s="46" t="s">
        <v>69</v>
      </c>
      <c r="D25" s="36">
        <f>H25-6</f>
        <v>45756</v>
      </c>
      <c r="E25" s="36" t="s">
        <v>19</v>
      </c>
      <c r="F25" s="6">
        <f>H25-2</f>
        <v>45760</v>
      </c>
      <c r="G25" s="17" t="s">
        <v>18</v>
      </c>
      <c r="H25" s="47">
        <v>45762</v>
      </c>
      <c r="I25" s="52" t="s">
        <v>8</v>
      </c>
      <c r="J25" s="52" t="s">
        <v>8</v>
      </c>
      <c r="K25" s="52" t="s">
        <v>8</v>
      </c>
      <c r="L25" s="52" t="s">
        <v>8</v>
      </c>
      <c r="M25" s="52" t="s">
        <v>8</v>
      </c>
      <c r="N25" s="52" t="s">
        <v>8</v>
      </c>
      <c r="O25" s="52">
        <f>H25+9</f>
        <v>45771</v>
      </c>
      <c r="P25" s="2" t="s">
        <v>8</v>
      </c>
    </row>
    <row r="26" spans="1:16" s="1" customFormat="1" ht="15.95" customHeight="1">
      <c r="A26" s="50" t="s">
        <v>27</v>
      </c>
      <c r="B26" s="5" t="s">
        <v>84</v>
      </c>
      <c r="C26" s="4" t="s">
        <v>75</v>
      </c>
      <c r="D26" s="37">
        <f>H26-2</f>
        <v>45761</v>
      </c>
      <c r="E26" s="36" t="s">
        <v>19</v>
      </c>
      <c r="F26" s="6">
        <f t="shared" ref="F26:F31" si="2">H26-1</f>
        <v>45762</v>
      </c>
      <c r="G26" s="17" t="s">
        <v>19</v>
      </c>
      <c r="H26" s="47">
        <v>45763</v>
      </c>
      <c r="I26" s="52" t="s">
        <v>8</v>
      </c>
      <c r="J26" s="52" t="s">
        <v>8</v>
      </c>
      <c r="K26" s="52">
        <f>H26+5</f>
        <v>45768</v>
      </c>
      <c r="L26" s="52">
        <f>H26+6</f>
        <v>45769</v>
      </c>
      <c r="M26" s="52" t="s">
        <v>8</v>
      </c>
      <c r="N26" s="52" t="s">
        <v>8</v>
      </c>
      <c r="O26" s="52" t="s">
        <v>8</v>
      </c>
      <c r="P26" s="2" t="s">
        <v>8</v>
      </c>
    </row>
    <row r="27" spans="1:16" s="1" customFormat="1" ht="15.95" customHeight="1">
      <c r="A27" s="63" t="s">
        <v>28</v>
      </c>
      <c r="B27" s="4" t="s">
        <v>59</v>
      </c>
      <c r="C27" s="4" t="s">
        <v>66</v>
      </c>
      <c r="D27" s="37">
        <f>H27-3</f>
        <v>45761</v>
      </c>
      <c r="E27" s="36" t="s">
        <v>7</v>
      </c>
      <c r="F27" s="17">
        <f t="shared" si="2"/>
        <v>45763</v>
      </c>
      <c r="G27" s="17" t="s">
        <v>19</v>
      </c>
      <c r="H27" s="47">
        <v>45764</v>
      </c>
      <c r="I27" s="52">
        <f>H27+4</f>
        <v>45768</v>
      </c>
      <c r="J27" s="52">
        <f>H27+5</f>
        <v>45769</v>
      </c>
      <c r="K27" s="52" t="s">
        <v>8</v>
      </c>
      <c r="L27" s="52" t="s">
        <v>8</v>
      </c>
      <c r="M27" s="52">
        <f>H27+6</f>
        <v>45770</v>
      </c>
      <c r="N27" s="52" t="s">
        <v>8</v>
      </c>
      <c r="O27" s="52" t="s">
        <v>8</v>
      </c>
      <c r="P27" s="2" t="s">
        <v>8</v>
      </c>
    </row>
    <row r="28" spans="1:16" s="44" customFormat="1" ht="15.95" customHeight="1">
      <c r="A28" s="63" t="s">
        <v>47</v>
      </c>
      <c r="B28" s="4" t="s">
        <v>50</v>
      </c>
      <c r="C28" s="4" t="s">
        <v>75</v>
      </c>
      <c r="D28" s="37">
        <f>H28-3</f>
        <v>45761</v>
      </c>
      <c r="E28" s="36" t="s">
        <v>25</v>
      </c>
      <c r="F28" s="45">
        <f t="shared" si="2"/>
        <v>45763</v>
      </c>
      <c r="G28" s="7" t="s">
        <v>18</v>
      </c>
      <c r="H28" s="47">
        <v>45764</v>
      </c>
      <c r="I28" s="52" t="s">
        <v>8</v>
      </c>
      <c r="J28" s="52" t="s">
        <v>8</v>
      </c>
      <c r="K28" s="52" t="s">
        <v>8</v>
      </c>
      <c r="L28" s="52" t="s">
        <v>8</v>
      </c>
      <c r="M28" s="52" t="s">
        <v>8</v>
      </c>
      <c r="N28" s="2">
        <f>H28+9</f>
        <v>45773</v>
      </c>
      <c r="O28" s="2" t="s">
        <v>10</v>
      </c>
      <c r="P28" s="2">
        <f>H28+9</f>
        <v>45773</v>
      </c>
    </row>
    <row r="29" spans="1:16" s="44" customFormat="1" ht="15.95" customHeight="1">
      <c r="A29" s="50" t="s">
        <v>26</v>
      </c>
      <c r="B29" s="19" t="s">
        <v>39</v>
      </c>
      <c r="C29" s="4" t="s">
        <v>94</v>
      </c>
      <c r="D29" s="37">
        <f>H29-2</f>
        <v>45763</v>
      </c>
      <c r="E29" s="36" t="s">
        <v>53</v>
      </c>
      <c r="F29" s="17">
        <f t="shared" si="2"/>
        <v>45764</v>
      </c>
      <c r="G29" s="17" t="s">
        <v>18</v>
      </c>
      <c r="H29" s="47">
        <v>45765</v>
      </c>
      <c r="I29" s="52" t="s">
        <v>8</v>
      </c>
      <c r="J29" s="52" t="s">
        <v>8</v>
      </c>
      <c r="K29" s="52" t="s">
        <v>8</v>
      </c>
      <c r="L29" s="52" t="s">
        <v>8</v>
      </c>
      <c r="M29" s="52">
        <f>H29+7</f>
        <v>45772</v>
      </c>
      <c r="N29" s="52" t="s">
        <v>8</v>
      </c>
      <c r="O29" s="52" t="s">
        <v>8</v>
      </c>
      <c r="P29" s="2" t="s">
        <v>8</v>
      </c>
    </row>
    <row r="30" spans="1:16" s="1" customFormat="1" ht="15.95" customHeight="1">
      <c r="A30" s="50" t="s">
        <v>56</v>
      </c>
      <c r="B30" s="4" t="s">
        <v>34</v>
      </c>
      <c r="C30" s="4" t="s">
        <v>80</v>
      </c>
      <c r="D30" s="37">
        <f>H30-3</f>
        <v>45763</v>
      </c>
      <c r="E30" s="36" t="s">
        <v>19</v>
      </c>
      <c r="F30" s="2">
        <f t="shared" si="2"/>
        <v>45765</v>
      </c>
      <c r="G30" s="7" t="s">
        <v>25</v>
      </c>
      <c r="H30" s="47">
        <v>45766</v>
      </c>
      <c r="I30" s="52" t="s">
        <v>8</v>
      </c>
      <c r="J30" s="52" t="s">
        <v>8</v>
      </c>
      <c r="K30" s="52">
        <f>H30+6</f>
        <v>45772</v>
      </c>
      <c r="L30" s="52" t="s">
        <v>8</v>
      </c>
      <c r="M30" s="52" t="s">
        <v>8</v>
      </c>
      <c r="N30" s="52" t="s">
        <v>8</v>
      </c>
      <c r="O30" s="52" t="s">
        <v>8</v>
      </c>
      <c r="P30" s="2" t="s">
        <v>8</v>
      </c>
    </row>
    <row r="31" spans="1:16" s="1" customFormat="1" ht="15.95" customHeight="1">
      <c r="A31" s="63" t="s">
        <v>9</v>
      </c>
      <c r="B31" s="4" t="s">
        <v>52</v>
      </c>
      <c r="C31" s="4" t="s">
        <v>86</v>
      </c>
      <c r="D31" s="37">
        <f>H31-3</f>
        <v>45763</v>
      </c>
      <c r="E31" s="36" t="s">
        <v>19</v>
      </c>
      <c r="F31" s="17">
        <f t="shared" si="2"/>
        <v>45765</v>
      </c>
      <c r="G31" s="17" t="s">
        <v>19</v>
      </c>
      <c r="H31" s="47">
        <v>45766</v>
      </c>
      <c r="I31" s="52">
        <f>H31+5</f>
        <v>45771</v>
      </c>
      <c r="J31" s="52">
        <f>H31+6</f>
        <v>45772</v>
      </c>
      <c r="K31" s="52" t="s">
        <v>8</v>
      </c>
      <c r="L31" s="52" t="s">
        <v>8</v>
      </c>
      <c r="M31" s="52" t="s">
        <v>8</v>
      </c>
      <c r="N31" s="52" t="s">
        <v>8</v>
      </c>
      <c r="O31" s="52" t="s">
        <v>8</v>
      </c>
      <c r="P31" s="2" t="s">
        <v>8</v>
      </c>
    </row>
    <row r="32" spans="1:16" s="1" customFormat="1" ht="15.95" customHeight="1">
      <c r="A32" s="50" t="s">
        <v>58</v>
      </c>
      <c r="B32" s="4" t="s">
        <v>44</v>
      </c>
      <c r="C32" s="4" t="s">
        <v>90</v>
      </c>
      <c r="D32" s="37">
        <f>H32-6</f>
        <v>45763</v>
      </c>
      <c r="E32" s="36" t="s">
        <v>19</v>
      </c>
      <c r="F32" s="2">
        <f>H32-2</f>
        <v>45767</v>
      </c>
      <c r="G32" s="7" t="s">
        <v>18</v>
      </c>
      <c r="H32" s="47">
        <v>45769</v>
      </c>
      <c r="I32" s="52" t="s">
        <v>8</v>
      </c>
      <c r="J32" s="52" t="s">
        <v>8</v>
      </c>
      <c r="K32" s="52" t="s">
        <v>8</v>
      </c>
      <c r="L32" s="52">
        <f>H32+5</f>
        <v>45774</v>
      </c>
      <c r="M32" s="52" t="s">
        <v>8</v>
      </c>
      <c r="N32" s="52" t="s">
        <v>8</v>
      </c>
      <c r="O32" s="52" t="s">
        <v>8</v>
      </c>
      <c r="P32" s="52" t="s">
        <v>8</v>
      </c>
    </row>
    <row r="33" spans="1:16" s="1" customFormat="1" ht="15.95" customHeight="1">
      <c r="A33" s="63" t="s">
        <v>22</v>
      </c>
      <c r="B33" s="4" t="s">
        <v>62</v>
      </c>
      <c r="C33" s="4" t="s">
        <v>70</v>
      </c>
      <c r="D33" s="36">
        <f>H33-6</f>
        <v>45763</v>
      </c>
      <c r="E33" s="36" t="s">
        <v>46</v>
      </c>
      <c r="F33" s="6">
        <f>H33-2</f>
        <v>45767</v>
      </c>
      <c r="G33" s="17" t="s">
        <v>18</v>
      </c>
      <c r="H33" s="47">
        <v>45769</v>
      </c>
      <c r="I33" s="52" t="s">
        <v>8</v>
      </c>
      <c r="J33" s="52" t="s">
        <v>8</v>
      </c>
      <c r="K33" s="52" t="s">
        <v>8</v>
      </c>
      <c r="L33" s="52" t="s">
        <v>8</v>
      </c>
      <c r="M33" s="52" t="s">
        <v>8</v>
      </c>
      <c r="N33" s="52" t="s">
        <v>8</v>
      </c>
      <c r="O33" s="52">
        <f>H33+9</f>
        <v>45778</v>
      </c>
      <c r="P33" s="2" t="s">
        <v>8</v>
      </c>
    </row>
    <row r="34" spans="1:16" s="1" customFormat="1" ht="15.95" customHeight="1">
      <c r="A34" s="50" t="s">
        <v>27</v>
      </c>
      <c r="B34" s="5" t="s">
        <v>57</v>
      </c>
      <c r="C34" s="4" t="s">
        <v>65</v>
      </c>
      <c r="D34" s="61">
        <f>H34-6</f>
        <v>45764</v>
      </c>
      <c r="E34" s="36" t="s">
        <v>19</v>
      </c>
      <c r="F34" s="6">
        <f t="shared" ref="F34:F39" si="3">H34-1</f>
        <v>45769</v>
      </c>
      <c r="G34" s="17" t="s">
        <v>19</v>
      </c>
      <c r="H34" s="47">
        <v>45770</v>
      </c>
      <c r="I34" s="52" t="s">
        <v>8</v>
      </c>
      <c r="J34" s="52" t="s">
        <v>8</v>
      </c>
      <c r="K34" s="52">
        <f>H34+5</f>
        <v>45775</v>
      </c>
      <c r="L34" s="52">
        <f>H34+6</f>
        <v>45776</v>
      </c>
      <c r="M34" s="52" t="s">
        <v>8</v>
      </c>
      <c r="N34" s="52" t="s">
        <v>8</v>
      </c>
      <c r="O34" s="52" t="s">
        <v>8</v>
      </c>
      <c r="P34" s="2" t="s">
        <v>8</v>
      </c>
    </row>
    <row r="35" spans="1:16" s="1" customFormat="1" ht="15.95" customHeight="1">
      <c r="A35" s="63" t="s">
        <v>28</v>
      </c>
      <c r="B35" s="4" t="s">
        <v>60</v>
      </c>
      <c r="C35" s="4" t="s">
        <v>87</v>
      </c>
      <c r="D35" s="61">
        <f>H35-7</f>
        <v>45764</v>
      </c>
      <c r="E35" s="36" t="s">
        <v>7</v>
      </c>
      <c r="F35" s="17">
        <f t="shared" si="3"/>
        <v>45770</v>
      </c>
      <c r="G35" s="17" t="s">
        <v>19</v>
      </c>
      <c r="H35" s="47">
        <v>45771</v>
      </c>
      <c r="I35" s="52">
        <f>H35+4</f>
        <v>45775</v>
      </c>
      <c r="J35" s="52">
        <f>H35+5</f>
        <v>45776</v>
      </c>
      <c r="K35" s="52" t="s">
        <v>8</v>
      </c>
      <c r="L35" s="52" t="s">
        <v>8</v>
      </c>
      <c r="M35" s="52">
        <f>H35+6</f>
        <v>45777</v>
      </c>
      <c r="N35" s="52" t="s">
        <v>8</v>
      </c>
      <c r="O35" s="52" t="s">
        <v>8</v>
      </c>
      <c r="P35" s="2" t="s">
        <v>8</v>
      </c>
    </row>
    <row r="36" spans="1:16" s="1" customFormat="1" ht="15.95" customHeight="1">
      <c r="A36" s="63" t="s">
        <v>47</v>
      </c>
      <c r="B36" s="4" t="s">
        <v>42</v>
      </c>
      <c r="C36" s="4" t="s">
        <v>76</v>
      </c>
      <c r="D36" s="61">
        <f>H36-7</f>
        <v>45764</v>
      </c>
      <c r="E36" s="36" t="s">
        <v>25</v>
      </c>
      <c r="F36" s="45">
        <f t="shared" si="3"/>
        <v>45770</v>
      </c>
      <c r="G36" s="7" t="s">
        <v>18</v>
      </c>
      <c r="H36" s="47">
        <v>45771</v>
      </c>
      <c r="I36" s="52" t="s">
        <v>8</v>
      </c>
      <c r="J36" s="52" t="s">
        <v>8</v>
      </c>
      <c r="K36" s="52" t="s">
        <v>8</v>
      </c>
      <c r="L36" s="52" t="s">
        <v>8</v>
      </c>
      <c r="M36" s="52" t="s">
        <v>8</v>
      </c>
      <c r="N36" s="2">
        <f>H36+9</f>
        <v>45780</v>
      </c>
      <c r="O36" s="2" t="s">
        <v>10</v>
      </c>
      <c r="P36" s="2">
        <f>H36+9</f>
        <v>45780</v>
      </c>
    </row>
    <row r="37" spans="1:16" s="1" customFormat="1" ht="15.95" customHeight="1">
      <c r="A37" s="50" t="s">
        <v>26</v>
      </c>
      <c r="B37" s="19" t="s">
        <v>48</v>
      </c>
      <c r="C37" s="4" t="s">
        <v>72</v>
      </c>
      <c r="D37" s="37">
        <f>H37-2</f>
        <v>45770</v>
      </c>
      <c r="E37" s="36" t="s">
        <v>53</v>
      </c>
      <c r="F37" s="17">
        <f t="shared" si="3"/>
        <v>45771</v>
      </c>
      <c r="G37" s="17" t="s">
        <v>18</v>
      </c>
      <c r="H37" s="47">
        <v>45772</v>
      </c>
      <c r="I37" s="52" t="s">
        <v>8</v>
      </c>
      <c r="J37" s="52" t="s">
        <v>8</v>
      </c>
      <c r="K37" s="52" t="s">
        <v>8</v>
      </c>
      <c r="L37" s="52" t="s">
        <v>8</v>
      </c>
      <c r="M37" s="52">
        <f>H37+7</f>
        <v>45779</v>
      </c>
      <c r="N37" s="52" t="s">
        <v>8</v>
      </c>
      <c r="O37" s="52" t="s">
        <v>8</v>
      </c>
      <c r="P37" s="2" t="s">
        <v>8</v>
      </c>
    </row>
    <row r="38" spans="1:16" s="1" customFormat="1" ht="15.95" customHeight="1">
      <c r="A38" s="50" t="s">
        <v>56</v>
      </c>
      <c r="B38" s="4" t="s">
        <v>51</v>
      </c>
      <c r="C38" s="4" t="s">
        <v>81</v>
      </c>
      <c r="D38" s="37">
        <f>H38-3</f>
        <v>45770</v>
      </c>
      <c r="E38" s="36" t="s">
        <v>19</v>
      </c>
      <c r="F38" s="2">
        <f t="shared" si="3"/>
        <v>45772</v>
      </c>
      <c r="G38" s="7" t="s">
        <v>25</v>
      </c>
      <c r="H38" s="47">
        <v>45773</v>
      </c>
      <c r="I38" s="52" t="s">
        <v>8</v>
      </c>
      <c r="J38" s="52" t="s">
        <v>8</v>
      </c>
      <c r="K38" s="52">
        <f>H38+6</f>
        <v>45779</v>
      </c>
      <c r="L38" s="52" t="s">
        <v>8</v>
      </c>
      <c r="M38" s="52" t="s">
        <v>8</v>
      </c>
      <c r="N38" s="52" t="s">
        <v>8</v>
      </c>
      <c r="O38" s="52" t="s">
        <v>8</v>
      </c>
      <c r="P38" s="2" t="s">
        <v>8</v>
      </c>
    </row>
    <row r="39" spans="1:16" s="1" customFormat="1" ht="15.95" customHeight="1">
      <c r="A39" s="63" t="s">
        <v>9</v>
      </c>
      <c r="B39" s="4" t="s">
        <v>40</v>
      </c>
      <c r="C39" s="4" t="s">
        <v>66</v>
      </c>
      <c r="D39" s="37">
        <f>H39-3</f>
        <v>45770</v>
      </c>
      <c r="E39" s="36" t="s">
        <v>19</v>
      </c>
      <c r="F39" s="17">
        <f t="shared" si="3"/>
        <v>45772</v>
      </c>
      <c r="G39" s="17" t="s">
        <v>19</v>
      </c>
      <c r="H39" s="47">
        <v>45773</v>
      </c>
      <c r="I39" s="52">
        <f>H39+5</f>
        <v>45778</v>
      </c>
      <c r="J39" s="52">
        <f>H39+6</f>
        <v>45779</v>
      </c>
      <c r="K39" s="52" t="s">
        <v>8</v>
      </c>
      <c r="L39" s="52" t="s">
        <v>8</v>
      </c>
      <c r="M39" s="52" t="s">
        <v>8</v>
      </c>
      <c r="N39" s="52" t="s">
        <v>8</v>
      </c>
      <c r="O39" s="52" t="s">
        <v>8</v>
      </c>
      <c r="P39" s="2" t="s">
        <v>8</v>
      </c>
    </row>
    <row r="40" spans="1:16" s="1" customFormat="1" ht="15.95" customHeight="1">
      <c r="A40" s="50" t="s">
        <v>58</v>
      </c>
      <c r="B40" s="4" t="s">
        <v>49</v>
      </c>
      <c r="C40" s="4" t="s">
        <v>91</v>
      </c>
      <c r="D40" s="37">
        <f>H40-6</f>
        <v>45770</v>
      </c>
      <c r="E40" s="36" t="s">
        <v>19</v>
      </c>
      <c r="F40" s="2">
        <f>H40-2</f>
        <v>45774</v>
      </c>
      <c r="G40" s="7" t="s">
        <v>18</v>
      </c>
      <c r="H40" s="47">
        <v>45776</v>
      </c>
      <c r="I40" s="52" t="s">
        <v>8</v>
      </c>
      <c r="J40" s="52" t="s">
        <v>8</v>
      </c>
      <c r="K40" s="52" t="s">
        <v>8</v>
      </c>
      <c r="L40" s="52">
        <f>H40+5</f>
        <v>45781</v>
      </c>
      <c r="M40" s="52" t="s">
        <v>8</v>
      </c>
      <c r="N40" s="52" t="s">
        <v>8</v>
      </c>
      <c r="O40" s="52" t="s">
        <v>8</v>
      </c>
      <c r="P40" s="52" t="s">
        <v>8</v>
      </c>
    </row>
    <row r="41" spans="1:16" s="1" customFormat="1" ht="15.95" customHeight="1">
      <c r="A41" s="63" t="s">
        <v>22</v>
      </c>
      <c r="B41" s="4" t="s">
        <v>35</v>
      </c>
      <c r="C41" s="4" t="s">
        <v>63</v>
      </c>
      <c r="D41" s="36">
        <f>H41-6</f>
        <v>45770</v>
      </c>
      <c r="E41" s="36" t="s">
        <v>46</v>
      </c>
      <c r="F41" s="6">
        <f>H41-2</f>
        <v>45774</v>
      </c>
      <c r="G41" s="17" t="s">
        <v>18</v>
      </c>
      <c r="H41" s="47">
        <v>45776</v>
      </c>
      <c r="I41" s="52" t="s">
        <v>8</v>
      </c>
      <c r="J41" s="52" t="s">
        <v>8</v>
      </c>
      <c r="K41" s="52" t="s">
        <v>8</v>
      </c>
      <c r="L41" s="52" t="s">
        <v>8</v>
      </c>
      <c r="M41" s="52" t="s">
        <v>8</v>
      </c>
      <c r="N41" s="52" t="s">
        <v>8</v>
      </c>
      <c r="O41" s="52">
        <f>H41+9</f>
        <v>45785</v>
      </c>
      <c r="P41" s="2" t="s">
        <v>8</v>
      </c>
    </row>
    <row r="42" spans="1:16" s="1" customFormat="1" ht="15.95" customHeight="1">
      <c r="A42" s="50" t="s">
        <v>27</v>
      </c>
      <c r="B42" s="5" t="s">
        <v>43</v>
      </c>
      <c r="C42" s="4" t="s">
        <v>85</v>
      </c>
      <c r="D42" s="37">
        <f>H42-2</f>
        <v>45775</v>
      </c>
      <c r="E42" s="36" t="s">
        <v>19</v>
      </c>
      <c r="F42" s="6">
        <f t="shared" ref="F42:F47" si="4">H42-1</f>
        <v>45776</v>
      </c>
      <c r="G42" s="17" t="s">
        <v>19</v>
      </c>
      <c r="H42" s="47">
        <v>45777</v>
      </c>
      <c r="I42" s="52" t="s">
        <v>8</v>
      </c>
      <c r="J42" s="52" t="s">
        <v>8</v>
      </c>
      <c r="K42" s="52">
        <f>H42+5</f>
        <v>45782</v>
      </c>
      <c r="L42" s="52">
        <f>H42+6</f>
        <v>45783</v>
      </c>
      <c r="M42" s="52" t="s">
        <v>8</v>
      </c>
      <c r="N42" s="52" t="s">
        <v>8</v>
      </c>
      <c r="O42" s="52" t="s">
        <v>8</v>
      </c>
      <c r="P42" s="2" t="s">
        <v>8</v>
      </c>
    </row>
    <row r="43" spans="1:16" s="1" customFormat="1" ht="15.95" customHeight="1">
      <c r="A43" s="63" t="s">
        <v>28</v>
      </c>
      <c r="B43" s="4" t="s">
        <v>59</v>
      </c>
      <c r="C43" s="4" t="s">
        <v>86</v>
      </c>
      <c r="D43" s="37">
        <f>H43-3</f>
        <v>45775</v>
      </c>
      <c r="E43" s="36" t="s">
        <v>7</v>
      </c>
      <c r="F43" s="17">
        <f t="shared" si="4"/>
        <v>45777</v>
      </c>
      <c r="G43" s="17" t="s">
        <v>19</v>
      </c>
      <c r="H43" s="47">
        <v>45778</v>
      </c>
      <c r="I43" s="52">
        <f>H43+4</f>
        <v>45782</v>
      </c>
      <c r="J43" s="52">
        <f>H43+5</f>
        <v>45783</v>
      </c>
      <c r="K43" s="52" t="s">
        <v>8</v>
      </c>
      <c r="L43" s="52" t="s">
        <v>8</v>
      </c>
      <c r="M43" s="52">
        <f>H43+6</f>
        <v>45784</v>
      </c>
      <c r="N43" s="52" t="s">
        <v>8</v>
      </c>
      <c r="O43" s="52" t="s">
        <v>8</v>
      </c>
      <c r="P43" s="2" t="s">
        <v>8</v>
      </c>
    </row>
    <row r="44" spans="1:16" s="1" customFormat="1" ht="15.95" customHeight="1">
      <c r="A44" s="63" t="s">
        <v>47</v>
      </c>
      <c r="B44" s="4" t="s">
        <v>50</v>
      </c>
      <c r="C44" s="4" t="s">
        <v>77</v>
      </c>
      <c r="D44" s="37">
        <f>H44-3</f>
        <v>45775</v>
      </c>
      <c r="E44" s="36" t="s">
        <v>25</v>
      </c>
      <c r="F44" s="45">
        <f t="shared" si="4"/>
        <v>45777</v>
      </c>
      <c r="G44" s="7" t="s">
        <v>18</v>
      </c>
      <c r="H44" s="47">
        <v>45778</v>
      </c>
      <c r="I44" s="52" t="s">
        <v>8</v>
      </c>
      <c r="J44" s="52" t="s">
        <v>8</v>
      </c>
      <c r="K44" s="52" t="s">
        <v>8</v>
      </c>
      <c r="L44" s="2" t="s">
        <v>8</v>
      </c>
      <c r="M44" s="2" t="s">
        <v>8</v>
      </c>
      <c r="N44" s="2">
        <f>H44+9</f>
        <v>45787</v>
      </c>
      <c r="O44" s="2" t="s">
        <v>10</v>
      </c>
      <c r="P44" s="2">
        <f>H44+9</f>
        <v>45787</v>
      </c>
    </row>
    <row r="45" spans="1:16" s="1" customFormat="1" ht="15.95" customHeight="1">
      <c r="A45" s="50" t="s">
        <v>26</v>
      </c>
      <c r="B45" s="19" t="s">
        <v>38</v>
      </c>
      <c r="C45" s="4" t="s">
        <v>73</v>
      </c>
      <c r="D45" s="37">
        <f>H45-2</f>
        <v>45777</v>
      </c>
      <c r="E45" s="36" t="s">
        <v>53</v>
      </c>
      <c r="F45" s="17">
        <f t="shared" si="4"/>
        <v>45778</v>
      </c>
      <c r="G45" s="17" t="s">
        <v>18</v>
      </c>
      <c r="H45" s="47">
        <v>45779</v>
      </c>
      <c r="I45" s="52" t="s">
        <v>8</v>
      </c>
      <c r="J45" s="52" t="s">
        <v>8</v>
      </c>
      <c r="K45" s="52" t="s">
        <v>8</v>
      </c>
      <c r="L45" s="52" t="s">
        <v>8</v>
      </c>
      <c r="M45" s="52">
        <f>H45+7</f>
        <v>45786</v>
      </c>
      <c r="N45" s="52" t="s">
        <v>8</v>
      </c>
      <c r="O45" s="52" t="s">
        <v>8</v>
      </c>
      <c r="P45" s="2" t="s">
        <v>8</v>
      </c>
    </row>
    <row r="46" spans="1:16" s="1" customFormat="1" ht="15.95" customHeight="1">
      <c r="A46" s="50" t="s">
        <v>56</v>
      </c>
      <c r="B46" s="4" t="s">
        <v>34</v>
      </c>
      <c r="C46" s="4" t="s">
        <v>82</v>
      </c>
      <c r="D46" s="37">
        <f>H46-3</f>
        <v>45777</v>
      </c>
      <c r="E46" s="36" t="s">
        <v>19</v>
      </c>
      <c r="F46" s="2">
        <f t="shared" si="4"/>
        <v>45779</v>
      </c>
      <c r="G46" s="7" t="s">
        <v>25</v>
      </c>
      <c r="H46" s="47">
        <v>45780</v>
      </c>
      <c r="I46" s="52" t="s">
        <v>8</v>
      </c>
      <c r="J46" s="52" t="s">
        <v>8</v>
      </c>
      <c r="K46" s="52">
        <f>H46+6</f>
        <v>45786</v>
      </c>
      <c r="L46" s="52" t="s">
        <v>8</v>
      </c>
      <c r="M46" s="52" t="s">
        <v>8</v>
      </c>
      <c r="N46" s="52" t="s">
        <v>8</v>
      </c>
      <c r="O46" s="52" t="s">
        <v>8</v>
      </c>
      <c r="P46" s="52" t="s">
        <v>8</v>
      </c>
    </row>
    <row r="47" spans="1:16" s="1" customFormat="1" ht="15.95" customHeight="1">
      <c r="A47" s="63" t="s">
        <v>9</v>
      </c>
      <c r="B47" s="4" t="s">
        <v>55</v>
      </c>
      <c r="C47" s="4" t="s">
        <v>66</v>
      </c>
      <c r="D47" s="37">
        <f>H47-3</f>
        <v>45777</v>
      </c>
      <c r="E47" s="36" t="s">
        <v>19</v>
      </c>
      <c r="F47" s="17">
        <f t="shared" si="4"/>
        <v>45779</v>
      </c>
      <c r="G47" s="17" t="s">
        <v>19</v>
      </c>
      <c r="H47" s="47">
        <v>45780</v>
      </c>
      <c r="I47" s="52">
        <f>H47+5</f>
        <v>45785</v>
      </c>
      <c r="J47" s="52">
        <f>H47+6</f>
        <v>45786</v>
      </c>
      <c r="K47" s="52" t="s">
        <v>8</v>
      </c>
      <c r="L47" s="52" t="s">
        <v>8</v>
      </c>
      <c r="M47" s="52" t="s">
        <v>8</v>
      </c>
      <c r="N47" s="52" t="s">
        <v>8</v>
      </c>
      <c r="O47" s="52" t="s">
        <v>8</v>
      </c>
      <c r="P47" s="2" t="s">
        <v>8</v>
      </c>
    </row>
    <row r="48" spans="1:16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20" s="1" customFormat="1" ht="12">
      <c r="A49" s="4"/>
      <c r="B49" s="4"/>
      <c r="C49" s="9"/>
      <c r="D49" s="34"/>
      <c r="E49" s="34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3"/>
    </row>
    <row r="50" spans="1:20" s="44" customFormat="1" ht="12.95" customHeight="1">
      <c r="A50" s="62" t="s">
        <v>54</v>
      </c>
      <c r="B50" s="54" t="s">
        <v>93</v>
      </c>
      <c r="C50" s="55"/>
      <c r="D50" s="56"/>
      <c r="E50" s="56"/>
      <c r="F50" s="49"/>
      <c r="G50" s="49"/>
      <c r="H50" s="49"/>
      <c r="I50" s="49"/>
      <c r="J50" s="8"/>
      <c r="K50" s="51"/>
      <c r="L50" s="8"/>
      <c r="M50" s="8"/>
      <c r="N50" s="8"/>
      <c r="O50" s="8"/>
      <c r="P50" s="8"/>
      <c r="Q50" s="8"/>
      <c r="R50" s="8"/>
      <c r="S50" s="8"/>
      <c r="T50" s="53"/>
    </row>
    <row r="51" spans="1:20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20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20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20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20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20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20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20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20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20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20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20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20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20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 s="1" customFormat="1" ht="12">
      <c r="A88" s="4"/>
      <c r="B88" s="4"/>
      <c r="C88" s="9"/>
      <c r="D88" s="34"/>
      <c r="E88" s="34"/>
      <c r="F88" s="20"/>
      <c r="G88" s="20"/>
      <c r="H88" s="21"/>
      <c r="I88" s="20"/>
      <c r="J88" s="20"/>
      <c r="K88" s="20"/>
      <c r="L88" s="20"/>
      <c r="M88" s="20"/>
      <c r="N88" s="20"/>
      <c r="O88" s="20"/>
      <c r="P88" s="23"/>
    </row>
    <row r="89" spans="1:16" s="1" customFormat="1" ht="12">
      <c r="A89" s="4"/>
      <c r="B89" s="4"/>
      <c r="C89" s="9"/>
      <c r="D89" s="34"/>
      <c r="E89" s="34"/>
      <c r="F89" s="20"/>
      <c r="G89" s="20"/>
      <c r="H89" s="21"/>
      <c r="I89" s="20"/>
      <c r="J89" s="20"/>
      <c r="K89" s="20"/>
      <c r="L89" s="20"/>
      <c r="M89" s="20"/>
      <c r="N89" s="20"/>
      <c r="O89" s="20"/>
      <c r="P89" s="23"/>
    </row>
    <row r="90" spans="1:16" s="1" customFormat="1" ht="12">
      <c r="A90" s="4"/>
      <c r="B90" s="4"/>
      <c r="C90" s="9"/>
      <c r="D90" s="34"/>
      <c r="E90" s="34"/>
      <c r="F90" s="20"/>
      <c r="G90" s="20"/>
      <c r="H90" s="21"/>
      <c r="I90" s="20"/>
      <c r="J90" s="20"/>
      <c r="K90" s="20"/>
      <c r="L90" s="20"/>
      <c r="M90" s="20"/>
      <c r="N90" s="20"/>
      <c r="O90" s="20"/>
      <c r="P90" s="23"/>
    </row>
    <row r="91" spans="1:16" s="1" customFormat="1" ht="12">
      <c r="A91" s="4"/>
      <c r="B91" s="4"/>
      <c r="C91" s="9"/>
      <c r="D91" s="34"/>
      <c r="E91" s="34"/>
      <c r="F91" s="20"/>
      <c r="G91" s="20"/>
      <c r="H91" s="21"/>
      <c r="I91" s="20"/>
      <c r="J91" s="20"/>
      <c r="K91" s="20"/>
      <c r="L91" s="20"/>
      <c r="M91" s="20"/>
      <c r="N91" s="20"/>
      <c r="O91" s="20"/>
      <c r="P91" s="23"/>
    </row>
    <row r="92" spans="1:16" s="1" customFormat="1" ht="12">
      <c r="A92" s="4"/>
      <c r="B92" s="4"/>
      <c r="C92" s="9"/>
      <c r="D92" s="34"/>
      <c r="E92" s="34"/>
      <c r="F92" s="20"/>
      <c r="G92" s="20"/>
      <c r="H92" s="21"/>
      <c r="I92" s="20"/>
      <c r="J92" s="20"/>
      <c r="K92" s="20"/>
      <c r="L92" s="20"/>
      <c r="M92" s="20"/>
      <c r="N92" s="20"/>
      <c r="O92" s="20"/>
      <c r="P92" s="23"/>
    </row>
    <row r="93" spans="1:16">
      <c r="C93" s="11"/>
      <c r="P93" s="23"/>
    </row>
    <row r="94" spans="1:16">
      <c r="C94" s="11"/>
      <c r="P94" s="23"/>
    </row>
    <row r="95" spans="1:16">
      <c r="C95" s="11"/>
      <c r="P95" s="23"/>
    </row>
    <row r="96" spans="1:16">
      <c r="C96" s="11"/>
      <c r="P96" s="23"/>
    </row>
    <row r="97" spans="3:16">
      <c r="C97" s="11"/>
      <c r="P97" s="23"/>
    </row>
    <row r="98" spans="3:16">
      <c r="C98" s="11"/>
      <c r="P98" s="23"/>
    </row>
  </sheetData>
  <protectedRanges>
    <protectedRange sqref="C30" name="範圍5_3_1_1_9"/>
    <protectedRange sqref="C38" name="範圍5_3_1_1_10"/>
    <protectedRange sqref="C46" name="範圍5_3_1_1_11"/>
    <protectedRange sqref="C8" name="範圍5_3_1_1_2"/>
    <protectedRange sqref="C42" name="範圍5_3_1_1_3"/>
    <protectedRange sqref="C15" name="範圍5_3_1_1_13"/>
    <protectedRange sqref="C23" name="範圍5_3_1_1_14"/>
    <protectedRange sqref="C31" name="範圍5_3_1_1_15"/>
    <protectedRange sqref="C33" name="範圍5_3_1_1_16"/>
    <protectedRange sqref="C21" name="範圍5_3_1_1"/>
    <protectedRange sqref="C12" name="範圍5_3_1_1_1"/>
    <protectedRange sqref="C36" name="範圍5_3_1_1_5"/>
  </protectedRanges>
  <autoFilter ref="A7:P47" xr:uid="{00000000-0001-0000-0200-000000000000}">
    <filterColumn colId="3" showButton="0"/>
    <filterColumn colId="5" showButton="0"/>
  </autoFilter>
  <sortState xmlns:xlrd2="http://schemas.microsoft.com/office/spreadsheetml/2017/richdata2" ref="A8:P47">
    <sortCondition ref="H8:H47"/>
    <sortCondition ref="D8:D47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2025-03-17T02:15:56Z</cp:lastPrinted>
  <dcterms:created xsi:type="dcterms:W3CDTF">2017-01-17T08:32:26Z</dcterms:created>
  <dcterms:modified xsi:type="dcterms:W3CDTF">2025-03-17T02:18:33Z</dcterms:modified>
</cp:coreProperties>
</file>